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tyles.xml" ContentType="application/vnd.openxmlformats-officedocument.spreadsheetml.styles+xml"/>
  <Override PartName="/xl/comments2.xml" ContentType="application/vnd.openxmlformats-officedocument.spreadsheetml.comments+xml"/>
  <Override PartName="/xl/theme/theme1.xml" ContentType="application/vnd.openxmlformats-officedocument.theme+xml"/>
  <Override PartName="/xl/sharedStrings.xml" ContentType="application/vnd.openxmlformats-officedocument.spreadsheetml.sharedString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_rels/chart12.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drawing3.xml" ContentType="application/vnd.openxmlformats-officedocument.drawingml.chartshapes+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Kräfte" sheetId="1" state="visible" r:id="rId3"/>
    <sheet name="Einfacher Massenausgleich" sheetId="2" state="visible" r:id="rId4"/>
  </sheets>
  <definedNames>
    <definedName function="false" hidden="false" localSheetId="1" name="_xlnm.Print_Area" vbProcedure="false">'Einfacher Massenausgleich'!$A$4:$G$94</definedName>
    <definedName function="false" hidden="false" localSheetId="0" name="_xlnm.Print_Area" vbProcedure="false">Kräfte!$P$1:$V$54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xdr="http://schemas.openxmlformats.org/drawingml/2006/spreadsheetDrawing">
  <authors>
    <author>Unbekannter Autor</author>
  </authors>
  <commentList>
    <comment ref="H2" authorId="0">
      <text>
        <r>
          <rPr>
            <sz val="8"/>
            <color rgb="FF000000"/>
            <rFont val="Tahoma"/>
            <family val="2"/>
          </rPr>
          <t xml:space="preserve">Die Prozentangabe bezieht sich auf die Kräfte 1. Ordnung. Für 50 % Ausgleich muss das Meistergewicht 50 % der Masse der oszillierenden Massen (Kolbenmasse + oszillierender Massenanteil des Pleuels) betragen.
Für einen Kurbelradius r=39 und eine Pleuellänge l= 141,5 ergeben sich die folgenden sinnvollen Ausgleichswerte:
Bei 50 % wird der Mittelwert der freine Kräfte über dem Kurbelwinkel minimal.
Bei 100 % wird die maximale oszillierende Kraft 1. Ordnung ausgeglichen und es verbleiben nur noch die höheren Ordnungen. Bei Verwendung einer Ausgleichswelle und einer Aufteilung von 50 % der Ausgleichsmasse jeweils auf Ausgleichswelle und Kurbelwelle wird das Flächenintegral der resultierenden freien Kraft über dem Kurbelwinkel minimal. Die vertikale Komponente wird bei Verwendung einer Ausgleichswelle Null.
Für andere Kurbelradien und Pleuellängen ergeben sich jeweils minimal andere Werte für den Ausgleich. 
Die Kraft der Ausgleichsmaßnahme ist 
</t>
        </r>
        <r>
          <rPr>
            <sz val="10"/>
            <color rgb="FF000000"/>
            <rFont val="Tahoma"/>
            <family val="2"/>
          </rPr>
          <t xml:space="preserve">F = m</t>
        </r>
        <r>
          <rPr>
            <vertAlign val="subscript"/>
            <sz val="10"/>
            <color rgb="FF000000"/>
            <rFont val="Tahoma"/>
            <family val="2"/>
          </rPr>
          <t xml:space="preserve">rot</t>
        </r>
        <r>
          <rPr>
            <sz val="10"/>
            <color rgb="FF000000"/>
            <rFont val="Tahoma"/>
            <family val="2"/>
          </rPr>
          <t xml:space="preserve">*r*ω²+(Ausgleichsfaktor)*m</t>
        </r>
        <r>
          <rPr>
            <vertAlign val="subscript"/>
            <sz val="10"/>
            <color rgb="FF000000"/>
            <rFont val="Tahoma"/>
            <family val="2"/>
          </rPr>
          <t xml:space="preserve">osz</t>
        </r>
        <r>
          <rPr>
            <sz val="10"/>
            <color rgb="FF000000"/>
            <rFont val="Tahoma"/>
            <family val="2"/>
          </rPr>
          <t xml:space="preserve">*r*ω²</t>
        </r>
      </text>
    </comment>
    <comment ref="H3" authorId="0">
      <text>
        <r>
          <rPr>
            <sz val="8"/>
            <color rgb="FF000000"/>
            <rFont val="Tahoma"/>
            <family val="2"/>
          </rPr>
          <t xml:space="preserve">Integral der Resultierenden über dem Kurbelwinkel.
Entspricht dem Mittelwert der freien Kraft über 360° Kurbelwinkel.
Für 39 mm Kurbelradius und 141,5 mm Pleuellänge wird dieser Wert bei 50 % Ausgleich minimal.
Eine kürzere Pleuellänge verschiebt den Wert für den optimalen Ausgleich minimal in Richtung kleinerer Prozentzahlen.</t>
        </r>
      </text>
    </comment>
    <comment ref="I3" authorId="0">
      <text>
        <r>
          <rPr>
            <sz val="8"/>
            <color rgb="FF000000"/>
            <rFont val="Tahoma"/>
            <family val="2"/>
          </rPr>
          <t xml:space="preserve">Fläche des Polardiagramms im Quadrat.
</t>
        </r>
      </text>
    </comment>
    <comment ref="J3" authorId="0">
      <text>
        <r>
          <rPr>
            <sz val="8"/>
            <color rgb="FF000000"/>
            <rFont val="Tahoma"/>
            <family val="2"/>
          </rPr>
          <t xml:space="preserve">Maximale resultierende freie Kraft im Verhältnis zur maximalen freien Kraft ohne Ausgleich</t>
        </r>
      </text>
    </comment>
    <comment ref="N6" authorId="0">
      <text>
        <r>
          <rPr>
            <b val="true"/>
            <sz val="8"/>
            <color rgb="FF000000"/>
            <rFont val="Tahoma"/>
            <family val="0"/>
          </rPr>
          <t xml:space="preserve">Summe aller Ordnungen
</t>
        </r>
        <r>
          <rPr>
            <sz val="8"/>
            <color rgb="FF000000"/>
            <rFont val="Tahoma"/>
            <family val="0"/>
          </rPr>
          <t xml:space="preserve">
</t>
        </r>
      </text>
    </comment>
    <comment ref="N7" authorId="0">
      <text>
        <r>
          <rPr>
            <b val="true"/>
            <sz val="8"/>
            <color rgb="FF000000"/>
            <rFont val="Tahoma"/>
            <family val="0"/>
          </rPr>
          <t xml:space="preserve">Fmax
</t>
        </r>
      </text>
    </comment>
    <comment ref="V8" authorId="0">
      <text>
        <r>
          <rPr>
            <b val="true"/>
            <sz val="8"/>
            <color rgb="FF000000"/>
            <rFont val="Tahoma"/>
            <family val="0"/>
          </rPr>
          <t xml:space="preserve">Fläche des Polardiagramms im Quadrat.
</t>
        </r>
      </text>
    </comment>
    <comment ref="AE8" authorId="0">
      <text>
        <r>
          <rPr>
            <b val="true"/>
            <sz val="8"/>
            <color rgb="FF000000"/>
            <rFont val="Tahoma"/>
            <family val="0"/>
          </rPr>
          <t xml:space="preserve">Fläche des Polardiagramms im Quadrat bei
73 % Ausgleich  minimal</t>
        </r>
      </text>
    </comment>
  </commentList>
</comments>
</file>

<file path=xl/sharedStrings.xml><?xml version="1.0" encoding="utf-8"?>
<sst xmlns="http://schemas.openxmlformats.org/spreadsheetml/2006/main" count="52" uniqueCount="37">
  <si>
    <t xml:space="preserve">Kurbelwinkel</t>
  </si>
  <si>
    <r>
      <rPr>
        <u val="single"/>
        <sz val="10"/>
        <rFont val="Arial"/>
        <family val="0"/>
      </rPr>
      <t xml:space="preserve"> s 
</t>
    </r>
    <r>
      <rPr>
        <sz val="10"/>
        <rFont val="Arial"/>
        <family val="2"/>
      </rPr>
      <t xml:space="preserve">mm</t>
    </r>
  </si>
  <si>
    <t xml:space="preserve">Schwenkwinkel
Pleuel</t>
  </si>
  <si>
    <r>
      <rPr>
        <u val="single"/>
        <sz val="10"/>
        <rFont val="Arial"/>
        <family val="2"/>
      </rPr>
      <t xml:space="preserve">vkolben
</t>
    </r>
    <r>
      <rPr>
        <sz val="10"/>
        <rFont val="Arial"/>
        <family val="0"/>
      </rPr>
      <t xml:space="preserve">m/s</t>
    </r>
  </si>
  <si>
    <r>
      <rPr>
        <u val="single"/>
        <sz val="10"/>
        <rFont val="Arial"/>
        <family val="2"/>
      </rPr>
      <t xml:space="preserve">aosz
</t>
    </r>
    <r>
      <rPr>
        <sz val="10"/>
        <rFont val="Arial"/>
        <family val="0"/>
      </rPr>
      <t xml:space="preserve">m/s²</t>
    </r>
  </si>
  <si>
    <r>
      <rPr>
        <u val="single"/>
        <sz val="10"/>
        <rFont val="Arial"/>
        <family val="2"/>
      </rPr>
      <t xml:space="preserve">Fosz
</t>
    </r>
    <r>
      <rPr>
        <sz val="10"/>
        <rFont val="Arial"/>
        <family val="0"/>
      </rPr>
      <t xml:space="preserve">N</t>
    </r>
  </si>
  <si>
    <r>
      <rPr>
        <u val="single"/>
        <sz val="10"/>
        <rFont val="Arial"/>
        <family val="2"/>
      </rPr>
      <t xml:space="preserve">aquer
</t>
    </r>
    <r>
      <rPr>
        <sz val="10"/>
        <rFont val="Arial"/>
        <family val="0"/>
      </rPr>
      <t xml:space="preserve">m/s²</t>
    </r>
  </si>
  <si>
    <r>
      <rPr>
        <u val="single"/>
        <sz val="10"/>
        <rFont val="Arial"/>
        <family val="2"/>
      </rPr>
      <t xml:space="preserve">Fnormalosz
</t>
    </r>
    <r>
      <rPr>
        <sz val="10"/>
        <rFont val="Arial"/>
        <family val="0"/>
      </rPr>
      <t xml:space="preserve">N</t>
    </r>
  </si>
  <si>
    <r>
      <rPr>
        <u val="single"/>
        <sz val="10"/>
        <rFont val="Arial"/>
        <family val="2"/>
      </rPr>
      <t xml:space="preserve">pzyl
</t>
    </r>
    <r>
      <rPr>
        <sz val="10"/>
        <rFont val="Arial"/>
        <family val="0"/>
      </rPr>
      <t xml:space="preserve">bar</t>
    </r>
  </si>
  <si>
    <r>
      <rPr>
        <u val="single"/>
        <sz val="10"/>
        <rFont val="Arial"/>
        <family val="2"/>
      </rPr>
      <t xml:space="preserve">Fgas
</t>
    </r>
    <r>
      <rPr>
        <sz val="10"/>
        <rFont val="Arial"/>
        <family val="0"/>
      </rPr>
      <t xml:space="preserve">N</t>
    </r>
  </si>
  <si>
    <r>
      <rPr>
        <u val="single"/>
        <sz val="10"/>
        <rFont val="Arial"/>
        <family val="2"/>
      </rPr>
      <t xml:space="preserve">Fres
</t>
    </r>
    <r>
      <rPr>
        <sz val="10"/>
        <rFont val="Arial"/>
        <family val="0"/>
      </rPr>
      <t xml:space="preserve">N</t>
    </r>
  </si>
  <si>
    <r>
      <rPr>
        <u val="single"/>
        <sz val="10"/>
        <rFont val="Arial"/>
        <family val="2"/>
      </rPr>
      <t xml:space="preserve">Fgleitbahn
</t>
    </r>
    <r>
      <rPr>
        <sz val="10"/>
        <rFont val="Arial"/>
        <family val="0"/>
      </rPr>
      <t xml:space="preserve">N</t>
    </r>
  </si>
  <si>
    <r>
      <rPr>
        <u val="single"/>
        <sz val="10"/>
        <rFont val="Arial"/>
        <family val="2"/>
      </rPr>
      <t xml:space="preserve">Kurbelradius
</t>
    </r>
    <r>
      <rPr>
        <sz val="10"/>
        <rFont val="Arial"/>
        <family val="0"/>
      </rPr>
      <t xml:space="preserve">mm</t>
    </r>
  </si>
  <si>
    <r>
      <rPr>
        <u val="single"/>
        <sz val="10"/>
        <rFont val="Arial"/>
        <family val="2"/>
      </rPr>
      <t xml:space="preserve">Bohrung
</t>
    </r>
    <r>
      <rPr>
        <sz val="10"/>
        <rFont val="Arial"/>
        <family val="0"/>
      </rPr>
      <t xml:space="preserve">mm</t>
    </r>
  </si>
  <si>
    <r>
      <rPr>
        <u val="single"/>
        <sz val="10"/>
        <rFont val="Arial"/>
        <family val="2"/>
      </rPr>
      <t xml:space="preserve">Pleuellänge
</t>
    </r>
    <r>
      <rPr>
        <sz val="10"/>
        <rFont val="Arial"/>
        <family val="0"/>
      </rPr>
      <t xml:space="preserve">mm</t>
    </r>
  </si>
  <si>
    <r>
      <rPr>
        <u val="single"/>
        <sz val="10"/>
        <rFont val="Arial"/>
        <family val="2"/>
      </rPr>
      <t xml:space="preserve">Drehzahl
</t>
    </r>
    <r>
      <rPr>
        <sz val="10"/>
        <rFont val="Arial"/>
        <family val="0"/>
      </rPr>
      <t xml:space="preserve">1/min</t>
    </r>
  </si>
  <si>
    <r>
      <rPr>
        <u val="single"/>
        <sz val="10"/>
        <rFont val="Arial"/>
        <family val="2"/>
      </rPr>
      <t xml:space="preserve">mosz
</t>
    </r>
    <r>
      <rPr>
        <sz val="10"/>
        <rFont val="Arial"/>
        <family val="2"/>
      </rPr>
      <t xml:space="preserve">kg</t>
    </r>
  </si>
  <si>
    <r>
      <rPr>
        <u val="single"/>
        <sz val="10"/>
        <rFont val="Arial"/>
        <family val="2"/>
      </rPr>
      <t xml:space="preserve">v</t>
    </r>
    <r>
      <rPr>
        <u val="single"/>
        <vertAlign val="subscript"/>
        <sz val="10"/>
        <rFont val="Arial"/>
        <family val="2"/>
      </rPr>
      <t xml:space="preserve">max
</t>
    </r>
    <r>
      <rPr>
        <sz val="10"/>
        <rFont val="Arial"/>
        <family val="2"/>
      </rPr>
      <t xml:space="preserve">m/s</t>
    </r>
  </si>
  <si>
    <r>
      <rPr>
        <u val="single"/>
        <sz val="10"/>
        <rFont val="Arial"/>
        <family val="2"/>
      </rPr>
      <t xml:space="preserve">v</t>
    </r>
    <r>
      <rPr>
        <u val="single"/>
        <vertAlign val="subscript"/>
        <sz val="10"/>
        <rFont val="Arial"/>
        <family val="2"/>
      </rPr>
      <t xml:space="preserve">mittel
</t>
    </r>
    <r>
      <rPr>
        <sz val="10"/>
        <rFont val="Arial"/>
        <family val="2"/>
      </rPr>
      <t xml:space="preserve">m/s</t>
    </r>
  </si>
  <si>
    <t xml:space="preserve">r = 44
l = 163
n = 4200</t>
  </si>
  <si>
    <t xml:space="preserve">r = 42,25
l = 141
n =8500</t>
  </si>
  <si>
    <t xml:space="preserve">max</t>
  </si>
  <si>
    <t xml:space="preserve">KTM 690</t>
  </si>
  <si>
    <t xml:space="preserve">min</t>
  </si>
  <si>
    <t xml:space="preserve">Prozent Ausgleich</t>
  </si>
  <si>
    <t xml:space="preserve">Kurbelradius:</t>
  </si>
  <si>
    <t xml:space="preserve">Pleuellänge:</t>
  </si>
  <si>
    <t xml:space="preserve">Fmittel/Fmax/%</t>
  </si>
  <si>
    <t xml:space="preserve">Apolar</t>
  </si>
  <si>
    <t xml:space="preserve">Fresmax/Fmax</t>
  </si>
  <si>
    <t xml:space="preserve">Gesamtkraft</t>
  </si>
  <si>
    <t xml:space="preserve">Vert</t>
  </si>
  <si>
    <t xml:space="preserve">Hor</t>
  </si>
  <si>
    <t xml:space="preserve">Res</t>
  </si>
  <si>
    <t xml:space="preserve">Delta Res</t>
  </si>
  <si>
    <t xml:space="preserve">Winkel der Resultierenden zum OT</t>
  </si>
  <si>
    <t xml:space="preserve">Integral Fres</t>
  </si>
</sst>
</file>

<file path=xl/styles.xml><?xml version="1.0" encoding="utf-8"?>
<styleSheet xmlns="http://schemas.openxmlformats.org/spreadsheetml/2006/main">
  <numFmts count="7">
    <numFmt numFmtId="164" formatCode="General"/>
    <numFmt numFmtId="165" formatCode="0"/>
    <numFmt numFmtId="166" formatCode="0.0"/>
    <numFmt numFmtId="167" formatCode="0.000"/>
    <numFmt numFmtId="168" formatCode="0\°"/>
    <numFmt numFmtId="169" formatCode="0.00"/>
    <numFmt numFmtId="170" formatCode="0.000000"/>
  </numFmts>
  <fonts count="24">
    <font>
      <sz val="10"/>
      <name val="Arial"/>
      <family val="0"/>
    </font>
    <font>
      <sz val="10"/>
      <name val="Arial"/>
      <family val="0"/>
    </font>
    <font>
      <sz val="10"/>
      <name val="Arial"/>
      <family val="0"/>
    </font>
    <font>
      <sz val="10"/>
      <name val="Arial"/>
      <family val="0"/>
    </font>
    <font>
      <u val="single"/>
      <sz val="10"/>
      <name val="Arial"/>
      <family val="0"/>
    </font>
    <font>
      <sz val="10"/>
      <name val="Arial"/>
      <family val="2"/>
    </font>
    <font>
      <u val="single"/>
      <sz val="10"/>
      <name val="Arial"/>
      <family val="2"/>
    </font>
    <font>
      <u val="single"/>
      <vertAlign val="subscript"/>
      <sz val="10"/>
      <name val="Arial"/>
      <family val="2"/>
    </font>
    <font>
      <b val="true"/>
      <sz val="11.5"/>
      <color rgb="FF000000"/>
      <name val="Arial"/>
      <family val="2"/>
    </font>
    <font>
      <sz val="10"/>
      <color rgb="FF000000"/>
      <name val="Arial"/>
      <family val="2"/>
    </font>
    <font>
      <b val="true"/>
      <sz val="10"/>
      <color rgb="FF000000"/>
      <name val="Arial"/>
      <family val="2"/>
    </font>
    <font>
      <u val="single"/>
      <sz val="10"/>
      <name val="Times New Roman"/>
      <family val="2"/>
    </font>
    <font>
      <b val="true"/>
      <sz val="10"/>
      <name val="Arial"/>
      <family val="2"/>
    </font>
    <font>
      <sz val="8"/>
      <color rgb="FF000000"/>
      <name val="Tahoma"/>
      <family val="2"/>
    </font>
    <font>
      <sz val="10"/>
      <color rgb="FF000000"/>
      <name val="Tahoma"/>
      <family val="2"/>
    </font>
    <font>
      <vertAlign val="subscript"/>
      <sz val="10"/>
      <color rgb="FF000000"/>
      <name val="Tahoma"/>
      <family val="2"/>
    </font>
    <font>
      <b val="true"/>
      <sz val="8"/>
      <color rgb="FF000000"/>
      <name val="Tahoma"/>
      <family val="0"/>
    </font>
    <font>
      <sz val="8"/>
      <color rgb="FF000000"/>
      <name val="Tahoma"/>
      <family val="0"/>
    </font>
    <font>
      <b val="true"/>
      <vertAlign val="subscript"/>
      <sz val="10"/>
      <name val="Arial"/>
      <family val="2"/>
    </font>
    <font>
      <u val="single"/>
      <sz val="9.75"/>
      <name val="Arial"/>
      <family val="2"/>
    </font>
    <font>
      <b val="true"/>
      <u val="single"/>
      <sz val="9.75"/>
      <name val="Arial"/>
      <family val="2"/>
    </font>
    <font>
      <b val="true"/>
      <u val="single"/>
      <vertAlign val="subscript"/>
      <sz val="9.75"/>
      <name val="Arial"/>
      <family val="2"/>
    </font>
    <font>
      <u val="single"/>
      <vertAlign val="subscript"/>
      <sz val="9.75"/>
      <name val="Arial"/>
      <family val="2"/>
    </font>
    <font>
      <b val="true"/>
      <sz val="9.75"/>
      <name val="Arial"/>
      <family val="2"/>
    </font>
  </fonts>
  <fills count="2">
    <fill>
      <patternFill patternType="none"/>
    </fill>
    <fill>
      <patternFill patternType="gray125"/>
    </fill>
  </fills>
  <borders count="18">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medium"/>
      <diagonal/>
    </border>
    <border diagonalUp="false" diagonalDown="false">
      <left style="thin"/>
      <right/>
      <top/>
      <bottom style="medium"/>
      <diagonal/>
    </border>
    <border diagonalUp="false" diagonalDown="false">
      <left style="thin"/>
      <right style="thin"/>
      <top style="thin"/>
      <bottom style="medium"/>
      <diagonal/>
    </border>
    <border diagonalUp="false" diagonalDown="false">
      <left/>
      <right/>
      <top/>
      <bottom style="medium"/>
      <diagonal/>
    </border>
    <border diagonalUp="false" diagonalDown="false">
      <left style="thin"/>
      <right style="medium"/>
      <top style="thin"/>
      <bottom style="medium"/>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5" fontId="0" fillId="0" borderId="0" xfId="0" applyFont="false" applyBorder="fals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6" fontId="6" fillId="0" borderId="5" xfId="0" applyFont="true" applyBorder="true" applyAlignment="true" applyProtection="false">
      <alignment horizontal="center" vertical="center" textRotation="0" wrapText="true" indent="0" shrinkToFit="false"/>
      <protection locked="true" hidden="false"/>
    </xf>
    <xf numFmtId="164" fontId="6" fillId="0" borderId="5"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center" vertical="center" textRotation="0" wrapText="true" indent="0" shrinkToFit="false"/>
      <protection locked="true" hidden="false"/>
    </xf>
    <xf numFmtId="165" fontId="0" fillId="0" borderId="4" xfId="0" applyFont="false" applyBorder="true" applyAlignment="true" applyProtection="false">
      <alignment horizontal="center" vertical="center" textRotation="0" wrapText="false" indent="0" shrinkToFit="false"/>
      <protection locked="true" hidden="false"/>
    </xf>
    <xf numFmtId="166" fontId="0" fillId="0" borderId="5" xfId="0" applyFont="false" applyBorder="true" applyAlignment="true" applyProtection="false">
      <alignment horizontal="center" vertical="center" textRotation="0" wrapText="false" indent="0" shrinkToFit="false"/>
      <protection locked="true" hidden="false"/>
    </xf>
    <xf numFmtId="165" fontId="0" fillId="0" borderId="5" xfId="0" applyFont="false" applyBorder="true" applyAlignment="true" applyProtection="false">
      <alignment horizontal="center" vertical="center" textRotation="0" wrapText="false" indent="0" shrinkToFit="false"/>
      <protection locked="true" hidden="false"/>
    </xf>
    <xf numFmtId="165" fontId="0" fillId="0" borderId="6" xfId="0" applyFont="false" applyBorder="true" applyAlignment="true" applyProtection="false">
      <alignment horizontal="center" vertical="center" textRotation="0" wrapText="false" indent="0" shrinkToFit="false"/>
      <protection locked="true" hidden="false"/>
    </xf>
    <xf numFmtId="165" fontId="0" fillId="0" borderId="0" xfId="0" applyFont="true" applyBorder="true" applyAlignment="true" applyProtection="false">
      <alignment horizontal="left" vertical="center" textRotation="0" wrapText="false" indent="0" shrinkToFit="false"/>
      <protection locked="true" hidden="false"/>
    </xf>
    <xf numFmtId="164" fontId="0" fillId="0" borderId="7" xfId="0" applyFont="fals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6" fontId="0" fillId="0" borderId="9" xfId="0" applyFont="fals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6" fontId="0" fillId="0" borderId="11"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5" fontId="0" fillId="0" borderId="7" xfId="0" applyFont="false" applyBorder="true" applyAlignment="true" applyProtection="false">
      <alignment horizontal="center" vertical="center" textRotation="0" wrapText="false" indent="0" shrinkToFit="false"/>
      <protection locked="true" hidden="false"/>
    </xf>
    <xf numFmtId="165" fontId="0" fillId="0" borderId="11" xfId="0" applyFont="false" applyBorder="true" applyAlignment="true" applyProtection="false">
      <alignment horizontal="center" vertical="center" textRotation="0" wrapText="false" indent="0" shrinkToFit="false"/>
      <protection locked="true" hidden="false"/>
    </xf>
    <xf numFmtId="164" fontId="0" fillId="0" borderId="4" xfId="0" applyFont="false" applyBorder="true" applyAlignment="true" applyProtection="false">
      <alignment horizontal="center" vertical="center" textRotation="0" wrapText="false" indent="0" shrinkToFit="false"/>
      <protection locked="true" hidden="false"/>
    </xf>
    <xf numFmtId="167" fontId="0" fillId="0" borderId="5" xfId="0" applyFont="false" applyBorder="true" applyAlignment="true" applyProtection="false">
      <alignment horizontal="center" vertical="center" textRotation="0" wrapText="false" indent="0" shrinkToFit="false"/>
      <protection locked="true" hidden="false"/>
    </xf>
    <xf numFmtId="166" fontId="0" fillId="0" borderId="5" xfId="0" applyFont="false" applyBorder="true" applyAlignment="true" applyProtection="false">
      <alignment horizontal="center" vertical="bottom" textRotation="0" wrapText="false" indent="0" shrinkToFit="false"/>
      <protection locked="true" hidden="false"/>
    </xf>
    <xf numFmtId="165" fontId="0" fillId="0" borderId="0" xfId="0" applyFont="fals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6" fontId="0" fillId="0" borderId="13" xfId="0" applyFont="false" applyBorder="true" applyAlignment="true" applyProtection="false">
      <alignment horizontal="center" vertical="center" textRotation="0" wrapText="false" indent="0" shrinkToFit="false"/>
      <protection locked="true" hidden="false"/>
    </xf>
    <xf numFmtId="167" fontId="0" fillId="0" borderId="13" xfId="0" applyFont="false" applyBorder="true" applyAlignment="true" applyProtection="false">
      <alignment horizontal="center" vertical="center" textRotation="0" wrapText="false" indent="0" shrinkToFit="false"/>
      <protection locked="true" hidden="false"/>
    </xf>
    <xf numFmtId="165" fontId="0" fillId="0" borderId="13" xfId="0" applyFont="false" applyBorder="true" applyAlignment="true" applyProtection="false">
      <alignment horizontal="center" vertical="center" textRotation="0" wrapText="false" indent="0" shrinkToFit="false"/>
      <protection locked="true" hidden="false"/>
    </xf>
    <xf numFmtId="166" fontId="0" fillId="0" borderId="13" xfId="0" applyFont="false" applyBorder="true" applyAlignment="true" applyProtection="false">
      <alignment horizontal="center" vertical="bottom" textRotation="0" wrapText="false" indent="0" shrinkToFit="false"/>
      <protection locked="true" hidden="false"/>
    </xf>
    <xf numFmtId="165" fontId="0" fillId="0" borderId="14" xfId="0" applyFont="false" applyBorder="true" applyAlignment="true" applyProtection="false">
      <alignment horizontal="center" vertical="center" textRotation="0" wrapText="false" indent="0" shrinkToFit="false"/>
      <protection locked="true" hidden="false"/>
    </xf>
    <xf numFmtId="166" fontId="0" fillId="0" borderId="0" xfId="0" applyFont="false" applyBorder="false" applyAlignment="true" applyProtection="false">
      <alignment horizontal="center" vertical="center" textRotation="0" wrapText="false" indent="0" shrinkToFit="false"/>
      <protection locked="true" hidden="false"/>
    </xf>
    <xf numFmtId="167" fontId="0" fillId="0" borderId="9" xfId="0" applyFont="false" applyBorder="true" applyAlignment="true" applyProtection="false">
      <alignment horizontal="center" vertical="center" textRotation="0" wrapText="false" indent="0" shrinkToFit="false"/>
      <protection locked="true" hidden="false"/>
    </xf>
    <xf numFmtId="166" fontId="0" fillId="0" borderId="9" xfId="0" applyFont="fals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7" fontId="0" fillId="0" borderId="7" xfId="0" applyFont="false" applyBorder="true" applyAlignment="true" applyProtection="false">
      <alignment horizontal="center" vertical="center" textRotation="0" wrapText="false" indent="0" shrinkToFit="false"/>
      <protection locked="true" hidden="false"/>
    </xf>
    <xf numFmtId="169" fontId="0" fillId="0" borderId="9" xfId="0" applyFont="false" applyBorder="true" applyAlignment="true" applyProtection="false">
      <alignment horizontal="center" vertical="center" textRotation="0" wrapText="false" indent="0" shrinkToFit="false"/>
      <protection locked="true" hidden="false"/>
    </xf>
    <xf numFmtId="167" fontId="0" fillId="0" borderId="11" xfId="0" applyFont="false" applyBorder="true" applyAlignment="true" applyProtection="false">
      <alignment horizontal="center" vertical="center" textRotation="0" wrapText="false" indent="0" shrinkToFit="false"/>
      <protection locked="true" hidden="false"/>
    </xf>
    <xf numFmtId="167" fontId="0" fillId="0" borderId="15" xfId="0" applyFont="false" applyBorder="true" applyAlignment="true" applyProtection="false">
      <alignment horizontal="center" vertical="center" textRotation="0" wrapText="false" indent="0" shrinkToFit="false"/>
      <protection locked="true" hidden="false"/>
    </xf>
    <xf numFmtId="169" fontId="0" fillId="0" borderId="16" xfId="0" applyFont="false" applyBorder="true" applyAlignment="true" applyProtection="false">
      <alignment horizontal="center" vertical="center" textRotation="0" wrapText="false" indent="0" shrinkToFit="false"/>
      <protection locked="true" hidden="false"/>
    </xf>
    <xf numFmtId="167" fontId="0" fillId="0" borderId="17"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70"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70" fontId="0" fillId="0" borderId="0" xfId="0" applyFont="false" applyBorder="fals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charts/_rels/chart12.xml.rels><?xml version="1.0" encoding="UTF-8"?>
<Relationships xmlns="http://schemas.openxmlformats.org/package/2006/relationships"><Relationship Id="rId1" Type="http://schemas.openxmlformats.org/officeDocument/2006/relationships/chartUserShapes" Target="../drawings/drawing3.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150" strike="noStrike" u="none">
                <a:solidFill>
                  <a:srgbClr val="000000"/>
                </a:solidFill>
                <a:uFillTx/>
                <a:latin typeface="Arial"/>
              </a:rPr>
              <a:t>oszillierende Massenkraft</a:t>
            </a:r>
          </a:p>
        </c:rich>
      </c:tx>
      <c:overlay val="0"/>
      <c:spPr>
        <a:noFill/>
        <a:ln w="0">
          <a:noFill/>
        </a:ln>
      </c:spPr>
    </c:title>
    <c:autoTitleDeleted val="0"/>
    <c:plotArea>
      <c:layout>
        <c:manualLayout>
          <c:xMode val="edge"/>
          <c:yMode val="edge"/>
          <c:x val="0.0199776948067691"/>
          <c:y val="0.117670790747714"/>
          <c:w val="0.975803714299569"/>
          <c:h val="0.874932759548144"/>
        </c:manualLayout>
      </c:layout>
      <c:scatterChart>
        <c:scatterStyle val="line"/>
        <c:varyColors val="0"/>
        <c:ser>
          <c:idx val="0"/>
          <c:order val="0"/>
          <c:tx>
            <c:strRef>
              <c:f>"Fosz"</c:f>
              <c:strCache>
                <c:ptCount val="1"/>
                <c:pt idx="0">
                  <c:v>Fosz</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Kräfte!$A$4:$A$724</c:f>
              <c:numCache>
                <c:formatCode>General</c:formatCode>
                <c:ptCount val="721"/>
                <c:pt idx="0">
                  <c:v>-180</c:v>
                </c:pt>
                <c:pt idx="1">
                  <c:v>-179</c:v>
                </c:pt>
                <c:pt idx="2">
                  <c:v>-178</c:v>
                </c:pt>
                <c:pt idx="3">
                  <c:v>-177</c:v>
                </c:pt>
                <c:pt idx="4">
                  <c:v>-176</c:v>
                </c:pt>
                <c:pt idx="5">
                  <c:v>-175</c:v>
                </c:pt>
                <c:pt idx="6">
                  <c:v>-174</c:v>
                </c:pt>
                <c:pt idx="7">
                  <c:v>-173</c:v>
                </c:pt>
                <c:pt idx="8">
                  <c:v>-172</c:v>
                </c:pt>
                <c:pt idx="9">
                  <c:v>-171</c:v>
                </c:pt>
                <c:pt idx="10">
                  <c:v>-170</c:v>
                </c:pt>
                <c:pt idx="11">
                  <c:v>-169</c:v>
                </c:pt>
                <c:pt idx="12">
                  <c:v>-168</c:v>
                </c:pt>
                <c:pt idx="13">
                  <c:v>-167</c:v>
                </c:pt>
                <c:pt idx="14">
                  <c:v>-166</c:v>
                </c:pt>
                <c:pt idx="15">
                  <c:v>-165</c:v>
                </c:pt>
                <c:pt idx="16">
                  <c:v>-164</c:v>
                </c:pt>
                <c:pt idx="17">
                  <c:v>-163</c:v>
                </c:pt>
                <c:pt idx="18">
                  <c:v>-162</c:v>
                </c:pt>
                <c:pt idx="19">
                  <c:v>-161</c:v>
                </c:pt>
                <c:pt idx="20">
                  <c:v>-160</c:v>
                </c:pt>
                <c:pt idx="21">
                  <c:v>-159</c:v>
                </c:pt>
                <c:pt idx="22">
                  <c:v>-158</c:v>
                </c:pt>
                <c:pt idx="23">
                  <c:v>-157</c:v>
                </c:pt>
                <c:pt idx="24">
                  <c:v>-156</c:v>
                </c:pt>
                <c:pt idx="25">
                  <c:v>-155</c:v>
                </c:pt>
                <c:pt idx="26">
                  <c:v>-154</c:v>
                </c:pt>
                <c:pt idx="27">
                  <c:v>-153</c:v>
                </c:pt>
                <c:pt idx="28">
                  <c:v>-152</c:v>
                </c:pt>
                <c:pt idx="29">
                  <c:v>-151</c:v>
                </c:pt>
                <c:pt idx="30">
                  <c:v>-150</c:v>
                </c:pt>
                <c:pt idx="31">
                  <c:v>-149</c:v>
                </c:pt>
                <c:pt idx="32">
                  <c:v>-148</c:v>
                </c:pt>
                <c:pt idx="33">
                  <c:v>-147</c:v>
                </c:pt>
                <c:pt idx="34">
                  <c:v>-146</c:v>
                </c:pt>
                <c:pt idx="35">
                  <c:v>-145</c:v>
                </c:pt>
                <c:pt idx="36">
                  <c:v>-144</c:v>
                </c:pt>
                <c:pt idx="37">
                  <c:v>-143</c:v>
                </c:pt>
                <c:pt idx="38">
                  <c:v>-142</c:v>
                </c:pt>
                <c:pt idx="39">
                  <c:v>-141</c:v>
                </c:pt>
                <c:pt idx="40">
                  <c:v>-140</c:v>
                </c:pt>
                <c:pt idx="41">
                  <c:v>-139</c:v>
                </c:pt>
                <c:pt idx="42">
                  <c:v>-138</c:v>
                </c:pt>
                <c:pt idx="43">
                  <c:v>-137</c:v>
                </c:pt>
                <c:pt idx="44">
                  <c:v>-136</c:v>
                </c:pt>
                <c:pt idx="45">
                  <c:v>-135</c:v>
                </c:pt>
                <c:pt idx="46">
                  <c:v>-134</c:v>
                </c:pt>
                <c:pt idx="47">
                  <c:v>-133</c:v>
                </c:pt>
                <c:pt idx="48">
                  <c:v>-132</c:v>
                </c:pt>
                <c:pt idx="49">
                  <c:v>-131</c:v>
                </c:pt>
                <c:pt idx="50">
                  <c:v>-130</c:v>
                </c:pt>
                <c:pt idx="51">
                  <c:v>-129</c:v>
                </c:pt>
                <c:pt idx="52">
                  <c:v>-128</c:v>
                </c:pt>
                <c:pt idx="53">
                  <c:v>-127</c:v>
                </c:pt>
                <c:pt idx="54">
                  <c:v>-126</c:v>
                </c:pt>
                <c:pt idx="55">
                  <c:v>-125</c:v>
                </c:pt>
                <c:pt idx="56">
                  <c:v>-124</c:v>
                </c:pt>
                <c:pt idx="57">
                  <c:v>-123</c:v>
                </c:pt>
                <c:pt idx="58">
                  <c:v>-122</c:v>
                </c:pt>
                <c:pt idx="59">
                  <c:v>-121</c:v>
                </c:pt>
                <c:pt idx="60">
                  <c:v>-120</c:v>
                </c:pt>
                <c:pt idx="61">
                  <c:v>-119</c:v>
                </c:pt>
                <c:pt idx="62">
                  <c:v>-118</c:v>
                </c:pt>
                <c:pt idx="63">
                  <c:v>-117</c:v>
                </c:pt>
                <c:pt idx="64">
                  <c:v>-116</c:v>
                </c:pt>
                <c:pt idx="65">
                  <c:v>-115</c:v>
                </c:pt>
                <c:pt idx="66">
                  <c:v>-114</c:v>
                </c:pt>
                <c:pt idx="67">
                  <c:v>-113</c:v>
                </c:pt>
                <c:pt idx="68">
                  <c:v>-112</c:v>
                </c:pt>
                <c:pt idx="69">
                  <c:v>-111</c:v>
                </c:pt>
                <c:pt idx="70">
                  <c:v>-110</c:v>
                </c:pt>
                <c:pt idx="71">
                  <c:v>-109</c:v>
                </c:pt>
                <c:pt idx="72">
                  <c:v>-108</c:v>
                </c:pt>
                <c:pt idx="73">
                  <c:v>-107</c:v>
                </c:pt>
                <c:pt idx="74">
                  <c:v>-106</c:v>
                </c:pt>
                <c:pt idx="75">
                  <c:v>-105</c:v>
                </c:pt>
                <c:pt idx="76">
                  <c:v>-104</c:v>
                </c:pt>
                <c:pt idx="77">
                  <c:v>-103</c:v>
                </c:pt>
                <c:pt idx="78">
                  <c:v>-102</c:v>
                </c:pt>
                <c:pt idx="79">
                  <c:v>-101</c:v>
                </c:pt>
                <c:pt idx="80">
                  <c:v>-100</c:v>
                </c:pt>
                <c:pt idx="81">
                  <c:v>-99</c:v>
                </c:pt>
                <c:pt idx="82">
                  <c:v>-98</c:v>
                </c:pt>
                <c:pt idx="83">
                  <c:v>-97</c:v>
                </c:pt>
                <c:pt idx="84">
                  <c:v>-96</c:v>
                </c:pt>
                <c:pt idx="85">
                  <c:v>-95</c:v>
                </c:pt>
                <c:pt idx="86">
                  <c:v>-94</c:v>
                </c:pt>
                <c:pt idx="87">
                  <c:v>-93</c:v>
                </c:pt>
                <c:pt idx="88">
                  <c:v>-92</c:v>
                </c:pt>
                <c:pt idx="89">
                  <c:v>-91</c:v>
                </c:pt>
                <c:pt idx="90">
                  <c:v>-90</c:v>
                </c:pt>
                <c:pt idx="91">
                  <c:v>-89</c:v>
                </c:pt>
                <c:pt idx="92">
                  <c:v>-88</c:v>
                </c:pt>
                <c:pt idx="93">
                  <c:v>-87</c:v>
                </c:pt>
                <c:pt idx="94">
                  <c:v>-86</c:v>
                </c:pt>
                <c:pt idx="95">
                  <c:v>-85</c:v>
                </c:pt>
                <c:pt idx="96">
                  <c:v>-84</c:v>
                </c:pt>
                <c:pt idx="97">
                  <c:v>-83</c:v>
                </c:pt>
                <c:pt idx="98">
                  <c:v>-82</c:v>
                </c:pt>
                <c:pt idx="99">
                  <c:v>-81</c:v>
                </c:pt>
                <c:pt idx="100">
                  <c:v>-80</c:v>
                </c:pt>
                <c:pt idx="101">
                  <c:v>-79</c:v>
                </c:pt>
                <c:pt idx="102">
                  <c:v>-78</c:v>
                </c:pt>
                <c:pt idx="103">
                  <c:v>-77</c:v>
                </c:pt>
                <c:pt idx="104">
                  <c:v>-76</c:v>
                </c:pt>
                <c:pt idx="105">
                  <c:v>-75</c:v>
                </c:pt>
                <c:pt idx="106">
                  <c:v>-74</c:v>
                </c:pt>
                <c:pt idx="107">
                  <c:v>-73</c:v>
                </c:pt>
                <c:pt idx="108">
                  <c:v>-72</c:v>
                </c:pt>
                <c:pt idx="109">
                  <c:v>-71</c:v>
                </c:pt>
                <c:pt idx="110">
                  <c:v>-70</c:v>
                </c:pt>
                <c:pt idx="111">
                  <c:v>-69</c:v>
                </c:pt>
                <c:pt idx="112">
                  <c:v>-68</c:v>
                </c:pt>
                <c:pt idx="113">
                  <c:v>-67</c:v>
                </c:pt>
                <c:pt idx="114">
                  <c:v>-66</c:v>
                </c:pt>
                <c:pt idx="115">
                  <c:v>-65</c:v>
                </c:pt>
                <c:pt idx="116">
                  <c:v>-64</c:v>
                </c:pt>
                <c:pt idx="117">
                  <c:v>-63</c:v>
                </c:pt>
                <c:pt idx="118">
                  <c:v>-62</c:v>
                </c:pt>
                <c:pt idx="119">
                  <c:v>-61</c:v>
                </c:pt>
                <c:pt idx="120">
                  <c:v>-60</c:v>
                </c:pt>
                <c:pt idx="121">
                  <c:v>-59</c:v>
                </c:pt>
                <c:pt idx="122">
                  <c:v>-58</c:v>
                </c:pt>
                <c:pt idx="123">
                  <c:v>-57</c:v>
                </c:pt>
                <c:pt idx="124">
                  <c:v>-56</c:v>
                </c:pt>
                <c:pt idx="125">
                  <c:v>-55</c:v>
                </c:pt>
                <c:pt idx="126">
                  <c:v>-54</c:v>
                </c:pt>
                <c:pt idx="127">
                  <c:v>-53</c:v>
                </c:pt>
                <c:pt idx="128">
                  <c:v>-52</c:v>
                </c:pt>
                <c:pt idx="129">
                  <c:v>-51</c:v>
                </c:pt>
                <c:pt idx="130">
                  <c:v>-50</c:v>
                </c:pt>
                <c:pt idx="131">
                  <c:v>-49</c:v>
                </c:pt>
                <c:pt idx="132">
                  <c:v>-48</c:v>
                </c:pt>
                <c:pt idx="133">
                  <c:v>-47</c:v>
                </c:pt>
                <c:pt idx="134">
                  <c:v>-46</c:v>
                </c:pt>
                <c:pt idx="135">
                  <c:v>-45</c:v>
                </c:pt>
                <c:pt idx="136">
                  <c:v>-44</c:v>
                </c:pt>
                <c:pt idx="137">
                  <c:v>-43</c:v>
                </c:pt>
                <c:pt idx="138">
                  <c:v>-42</c:v>
                </c:pt>
                <c:pt idx="139">
                  <c:v>-41</c:v>
                </c:pt>
                <c:pt idx="140">
                  <c:v>-40</c:v>
                </c:pt>
                <c:pt idx="141">
                  <c:v>-39</c:v>
                </c:pt>
                <c:pt idx="142">
                  <c:v>-38</c:v>
                </c:pt>
                <c:pt idx="143">
                  <c:v>-37</c:v>
                </c:pt>
                <c:pt idx="144">
                  <c:v>-36</c:v>
                </c:pt>
                <c:pt idx="145">
                  <c:v>-35</c:v>
                </c:pt>
                <c:pt idx="146">
                  <c:v>-34</c:v>
                </c:pt>
                <c:pt idx="147">
                  <c:v>-33</c:v>
                </c:pt>
                <c:pt idx="148">
                  <c:v>-32</c:v>
                </c:pt>
                <c:pt idx="149">
                  <c:v>-31</c:v>
                </c:pt>
                <c:pt idx="150">
                  <c:v>-30</c:v>
                </c:pt>
                <c:pt idx="151">
                  <c:v>-29</c:v>
                </c:pt>
                <c:pt idx="152">
                  <c:v>-28</c:v>
                </c:pt>
                <c:pt idx="153">
                  <c:v>-27</c:v>
                </c:pt>
                <c:pt idx="154">
                  <c:v>-26</c:v>
                </c:pt>
                <c:pt idx="155">
                  <c:v>-25</c:v>
                </c:pt>
                <c:pt idx="156">
                  <c:v>-24</c:v>
                </c:pt>
                <c:pt idx="157">
                  <c:v>-23</c:v>
                </c:pt>
                <c:pt idx="158">
                  <c:v>-22</c:v>
                </c:pt>
                <c:pt idx="159">
                  <c:v>-21</c:v>
                </c:pt>
                <c:pt idx="160">
                  <c:v>-20</c:v>
                </c:pt>
                <c:pt idx="161">
                  <c:v>-19</c:v>
                </c:pt>
                <c:pt idx="162">
                  <c:v>-18</c:v>
                </c:pt>
                <c:pt idx="163">
                  <c:v>-17</c:v>
                </c:pt>
                <c:pt idx="164">
                  <c:v>-16</c:v>
                </c:pt>
                <c:pt idx="165">
                  <c:v>-15</c:v>
                </c:pt>
                <c:pt idx="166">
                  <c:v>-14</c:v>
                </c:pt>
                <c:pt idx="167">
                  <c:v>-13</c:v>
                </c:pt>
                <c:pt idx="168">
                  <c:v>-12</c:v>
                </c:pt>
                <c:pt idx="169">
                  <c:v>-11</c:v>
                </c:pt>
                <c:pt idx="170">
                  <c:v>-10</c:v>
                </c:pt>
                <c:pt idx="171">
                  <c:v>-9</c:v>
                </c:pt>
                <c:pt idx="172">
                  <c:v>-8</c:v>
                </c:pt>
                <c:pt idx="173">
                  <c:v>-7</c:v>
                </c:pt>
                <c:pt idx="174">
                  <c:v>-6</c:v>
                </c:pt>
                <c:pt idx="175">
                  <c:v>-5</c:v>
                </c:pt>
                <c:pt idx="176">
                  <c:v>-4</c:v>
                </c:pt>
                <c:pt idx="177">
                  <c:v>-3</c:v>
                </c:pt>
                <c:pt idx="178">
                  <c:v>-2</c:v>
                </c:pt>
                <c:pt idx="179">
                  <c:v>-1</c:v>
                </c:pt>
                <c:pt idx="180">
                  <c:v>0</c:v>
                </c:pt>
                <c:pt idx="181">
                  <c:v>1</c:v>
                </c:pt>
                <c:pt idx="182">
                  <c:v>2</c:v>
                </c:pt>
                <c:pt idx="183">
                  <c:v>3</c:v>
                </c:pt>
                <c:pt idx="184">
                  <c:v>4</c:v>
                </c:pt>
                <c:pt idx="185">
                  <c:v>5</c:v>
                </c:pt>
                <c:pt idx="186">
                  <c:v>6</c:v>
                </c:pt>
                <c:pt idx="187">
                  <c:v>7</c:v>
                </c:pt>
                <c:pt idx="188">
                  <c:v>8</c:v>
                </c:pt>
                <c:pt idx="189">
                  <c:v>9</c:v>
                </c:pt>
                <c:pt idx="190">
                  <c:v>10</c:v>
                </c:pt>
                <c:pt idx="191">
                  <c:v>11</c:v>
                </c:pt>
                <c:pt idx="192">
                  <c:v>12</c:v>
                </c:pt>
                <c:pt idx="193">
                  <c:v>13</c:v>
                </c:pt>
                <c:pt idx="194">
                  <c:v>14</c:v>
                </c:pt>
                <c:pt idx="195">
                  <c:v>15</c:v>
                </c:pt>
                <c:pt idx="196">
                  <c:v>16</c:v>
                </c:pt>
                <c:pt idx="197">
                  <c:v>17</c:v>
                </c:pt>
                <c:pt idx="198">
                  <c:v>18</c:v>
                </c:pt>
                <c:pt idx="199">
                  <c:v>19</c:v>
                </c:pt>
                <c:pt idx="200">
                  <c:v>20</c:v>
                </c:pt>
                <c:pt idx="201">
                  <c:v>21</c:v>
                </c:pt>
                <c:pt idx="202">
                  <c:v>22</c:v>
                </c:pt>
                <c:pt idx="203">
                  <c:v>23</c:v>
                </c:pt>
                <c:pt idx="204">
                  <c:v>24</c:v>
                </c:pt>
                <c:pt idx="205">
                  <c:v>25</c:v>
                </c:pt>
                <c:pt idx="206">
                  <c:v>26</c:v>
                </c:pt>
                <c:pt idx="207">
                  <c:v>27</c:v>
                </c:pt>
                <c:pt idx="208">
                  <c:v>28</c:v>
                </c:pt>
                <c:pt idx="209">
                  <c:v>29</c:v>
                </c:pt>
                <c:pt idx="210">
                  <c:v>30</c:v>
                </c:pt>
                <c:pt idx="211">
                  <c:v>31</c:v>
                </c:pt>
                <c:pt idx="212">
                  <c:v>32</c:v>
                </c:pt>
                <c:pt idx="213">
                  <c:v>33</c:v>
                </c:pt>
                <c:pt idx="214">
                  <c:v>34</c:v>
                </c:pt>
                <c:pt idx="215">
                  <c:v>35</c:v>
                </c:pt>
                <c:pt idx="216">
                  <c:v>36</c:v>
                </c:pt>
                <c:pt idx="217">
                  <c:v>37</c:v>
                </c:pt>
                <c:pt idx="218">
                  <c:v>38</c:v>
                </c:pt>
                <c:pt idx="219">
                  <c:v>39</c:v>
                </c:pt>
                <c:pt idx="220">
                  <c:v>40</c:v>
                </c:pt>
                <c:pt idx="221">
                  <c:v>41</c:v>
                </c:pt>
                <c:pt idx="222">
                  <c:v>42</c:v>
                </c:pt>
                <c:pt idx="223">
                  <c:v>43</c:v>
                </c:pt>
                <c:pt idx="224">
                  <c:v>44</c:v>
                </c:pt>
                <c:pt idx="225">
                  <c:v>45</c:v>
                </c:pt>
                <c:pt idx="226">
                  <c:v>46</c:v>
                </c:pt>
                <c:pt idx="227">
                  <c:v>47</c:v>
                </c:pt>
                <c:pt idx="228">
                  <c:v>48</c:v>
                </c:pt>
                <c:pt idx="229">
                  <c:v>49</c:v>
                </c:pt>
                <c:pt idx="230">
                  <c:v>50</c:v>
                </c:pt>
                <c:pt idx="231">
                  <c:v>51</c:v>
                </c:pt>
                <c:pt idx="232">
                  <c:v>52</c:v>
                </c:pt>
                <c:pt idx="233">
                  <c:v>53</c:v>
                </c:pt>
                <c:pt idx="234">
                  <c:v>54</c:v>
                </c:pt>
                <c:pt idx="235">
                  <c:v>55</c:v>
                </c:pt>
                <c:pt idx="236">
                  <c:v>56</c:v>
                </c:pt>
                <c:pt idx="237">
                  <c:v>57</c:v>
                </c:pt>
                <c:pt idx="238">
                  <c:v>58</c:v>
                </c:pt>
                <c:pt idx="239">
                  <c:v>59</c:v>
                </c:pt>
                <c:pt idx="240">
                  <c:v>60</c:v>
                </c:pt>
                <c:pt idx="241">
                  <c:v>61</c:v>
                </c:pt>
                <c:pt idx="242">
                  <c:v>62</c:v>
                </c:pt>
                <c:pt idx="243">
                  <c:v>63</c:v>
                </c:pt>
                <c:pt idx="244">
                  <c:v>64</c:v>
                </c:pt>
                <c:pt idx="245">
                  <c:v>65</c:v>
                </c:pt>
                <c:pt idx="246">
                  <c:v>66</c:v>
                </c:pt>
                <c:pt idx="247">
                  <c:v>67</c:v>
                </c:pt>
                <c:pt idx="248">
                  <c:v>68</c:v>
                </c:pt>
                <c:pt idx="249">
                  <c:v>69</c:v>
                </c:pt>
                <c:pt idx="250">
                  <c:v>70</c:v>
                </c:pt>
                <c:pt idx="251">
                  <c:v>71</c:v>
                </c:pt>
                <c:pt idx="252">
                  <c:v>72</c:v>
                </c:pt>
                <c:pt idx="253">
                  <c:v>73</c:v>
                </c:pt>
                <c:pt idx="254">
                  <c:v>74</c:v>
                </c:pt>
                <c:pt idx="255">
                  <c:v>75</c:v>
                </c:pt>
                <c:pt idx="256">
                  <c:v>76</c:v>
                </c:pt>
                <c:pt idx="257">
                  <c:v>77</c:v>
                </c:pt>
                <c:pt idx="258">
                  <c:v>78</c:v>
                </c:pt>
                <c:pt idx="259">
                  <c:v>79</c:v>
                </c:pt>
                <c:pt idx="260">
                  <c:v>80</c:v>
                </c:pt>
                <c:pt idx="261">
                  <c:v>81</c:v>
                </c:pt>
                <c:pt idx="262">
                  <c:v>82</c:v>
                </c:pt>
                <c:pt idx="263">
                  <c:v>83</c:v>
                </c:pt>
                <c:pt idx="264">
                  <c:v>84</c:v>
                </c:pt>
                <c:pt idx="265">
                  <c:v>85</c:v>
                </c:pt>
                <c:pt idx="266">
                  <c:v>86</c:v>
                </c:pt>
                <c:pt idx="267">
                  <c:v>87</c:v>
                </c:pt>
                <c:pt idx="268">
                  <c:v>88</c:v>
                </c:pt>
                <c:pt idx="269">
                  <c:v>89</c:v>
                </c:pt>
                <c:pt idx="270">
                  <c:v>90</c:v>
                </c:pt>
                <c:pt idx="271">
                  <c:v>91</c:v>
                </c:pt>
                <c:pt idx="272">
                  <c:v>92</c:v>
                </c:pt>
                <c:pt idx="273">
                  <c:v>93</c:v>
                </c:pt>
                <c:pt idx="274">
                  <c:v>94</c:v>
                </c:pt>
                <c:pt idx="275">
                  <c:v>95</c:v>
                </c:pt>
                <c:pt idx="276">
                  <c:v>96</c:v>
                </c:pt>
                <c:pt idx="277">
                  <c:v>97</c:v>
                </c:pt>
                <c:pt idx="278">
                  <c:v>98</c:v>
                </c:pt>
                <c:pt idx="279">
                  <c:v>99</c:v>
                </c:pt>
                <c:pt idx="280">
                  <c:v>100</c:v>
                </c:pt>
                <c:pt idx="281">
                  <c:v>101</c:v>
                </c:pt>
                <c:pt idx="282">
                  <c:v>102</c:v>
                </c:pt>
                <c:pt idx="283">
                  <c:v>103</c:v>
                </c:pt>
                <c:pt idx="284">
                  <c:v>104</c:v>
                </c:pt>
                <c:pt idx="285">
                  <c:v>105</c:v>
                </c:pt>
                <c:pt idx="286">
                  <c:v>106</c:v>
                </c:pt>
                <c:pt idx="287">
                  <c:v>107</c:v>
                </c:pt>
                <c:pt idx="288">
                  <c:v>108</c:v>
                </c:pt>
                <c:pt idx="289">
                  <c:v>109</c:v>
                </c:pt>
                <c:pt idx="290">
                  <c:v>110</c:v>
                </c:pt>
                <c:pt idx="291">
                  <c:v>111</c:v>
                </c:pt>
                <c:pt idx="292">
                  <c:v>112</c:v>
                </c:pt>
                <c:pt idx="293">
                  <c:v>113</c:v>
                </c:pt>
                <c:pt idx="294">
                  <c:v>114</c:v>
                </c:pt>
                <c:pt idx="295">
                  <c:v>115</c:v>
                </c:pt>
                <c:pt idx="296">
                  <c:v>116</c:v>
                </c:pt>
                <c:pt idx="297">
                  <c:v>117</c:v>
                </c:pt>
                <c:pt idx="298">
                  <c:v>118</c:v>
                </c:pt>
                <c:pt idx="299">
                  <c:v>119</c:v>
                </c:pt>
                <c:pt idx="300">
                  <c:v>120</c:v>
                </c:pt>
                <c:pt idx="301">
                  <c:v>121</c:v>
                </c:pt>
                <c:pt idx="302">
                  <c:v>122</c:v>
                </c:pt>
                <c:pt idx="303">
                  <c:v>123</c:v>
                </c:pt>
                <c:pt idx="304">
                  <c:v>124</c:v>
                </c:pt>
                <c:pt idx="305">
                  <c:v>125</c:v>
                </c:pt>
                <c:pt idx="306">
                  <c:v>126</c:v>
                </c:pt>
                <c:pt idx="307">
                  <c:v>127</c:v>
                </c:pt>
                <c:pt idx="308">
                  <c:v>128</c:v>
                </c:pt>
                <c:pt idx="309">
                  <c:v>129</c:v>
                </c:pt>
                <c:pt idx="310">
                  <c:v>130</c:v>
                </c:pt>
                <c:pt idx="311">
                  <c:v>131</c:v>
                </c:pt>
                <c:pt idx="312">
                  <c:v>132</c:v>
                </c:pt>
                <c:pt idx="313">
                  <c:v>133</c:v>
                </c:pt>
                <c:pt idx="314">
                  <c:v>134</c:v>
                </c:pt>
                <c:pt idx="315">
                  <c:v>135</c:v>
                </c:pt>
                <c:pt idx="316">
                  <c:v>136</c:v>
                </c:pt>
                <c:pt idx="317">
                  <c:v>137</c:v>
                </c:pt>
                <c:pt idx="318">
                  <c:v>138</c:v>
                </c:pt>
                <c:pt idx="319">
                  <c:v>139</c:v>
                </c:pt>
                <c:pt idx="320">
                  <c:v>140</c:v>
                </c:pt>
                <c:pt idx="321">
                  <c:v>141</c:v>
                </c:pt>
                <c:pt idx="322">
                  <c:v>142</c:v>
                </c:pt>
                <c:pt idx="323">
                  <c:v>143</c:v>
                </c:pt>
                <c:pt idx="324">
                  <c:v>144</c:v>
                </c:pt>
                <c:pt idx="325">
                  <c:v>145</c:v>
                </c:pt>
                <c:pt idx="326">
                  <c:v>146</c:v>
                </c:pt>
                <c:pt idx="327">
                  <c:v>147</c:v>
                </c:pt>
                <c:pt idx="328">
                  <c:v>148</c:v>
                </c:pt>
                <c:pt idx="329">
                  <c:v>149</c:v>
                </c:pt>
                <c:pt idx="330">
                  <c:v>150</c:v>
                </c:pt>
                <c:pt idx="331">
                  <c:v>151</c:v>
                </c:pt>
                <c:pt idx="332">
                  <c:v>152</c:v>
                </c:pt>
                <c:pt idx="333">
                  <c:v>153</c:v>
                </c:pt>
                <c:pt idx="334">
                  <c:v>154</c:v>
                </c:pt>
                <c:pt idx="335">
                  <c:v>155</c:v>
                </c:pt>
                <c:pt idx="336">
                  <c:v>156</c:v>
                </c:pt>
                <c:pt idx="337">
                  <c:v>157</c:v>
                </c:pt>
                <c:pt idx="338">
                  <c:v>158</c:v>
                </c:pt>
                <c:pt idx="339">
                  <c:v>159</c:v>
                </c:pt>
                <c:pt idx="340">
                  <c:v>160</c:v>
                </c:pt>
                <c:pt idx="341">
                  <c:v>161</c:v>
                </c:pt>
                <c:pt idx="342">
                  <c:v>162</c:v>
                </c:pt>
                <c:pt idx="343">
                  <c:v>163</c:v>
                </c:pt>
                <c:pt idx="344">
                  <c:v>164</c:v>
                </c:pt>
                <c:pt idx="345">
                  <c:v>165</c:v>
                </c:pt>
                <c:pt idx="346">
                  <c:v>166</c:v>
                </c:pt>
                <c:pt idx="347">
                  <c:v>167</c:v>
                </c:pt>
                <c:pt idx="348">
                  <c:v>168</c:v>
                </c:pt>
                <c:pt idx="349">
                  <c:v>169</c:v>
                </c:pt>
                <c:pt idx="350">
                  <c:v>170</c:v>
                </c:pt>
                <c:pt idx="351">
                  <c:v>171</c:v>
                </c:pt>
                <c:pt idx="352">
                  <c:v>172</c:v>
                </c:pt>
                <c:pt idx="353">
                  <c:v>173</c:v>
                </c:pt>
                <c:pt idx="354">
                  <c:v>174</c:v>
                </c:pt>
                <c:pt idx="355">
                  <c:v>175</c:v>
                </c:pt>
                <c:pt idx="356">
                  <c:v>176</c:v>
                </c:pt>
                <c:pt idx="357">
                  <c:v>177</c:v>
                </c:pt>
                <c:pt idx="358">
                  <c:v>178</c:v>
                </c:pt>
                <c:pt idx="359">
                  <c:v>179</c:v>
                </c:pt>
                <c:pt idx="360">
                  <c:v>180</c:v>
                </c:pt>
                <c:pt idx="361">
                  <c:v>181</c:v>
                </c:pt>
                <c:pt idx="362">
                  <c:v>182</c:v>
                </c:pt>
                <c:pt idx="363">
                  <c:v>183</c:v>
                </c:pt>
                <c:pt idx="364">
                  <c:v>184</c:v>
                </c:pt>
                <c:pt idx="365">
                  <c:v>185</c:v>
                </c:pt>
                <c:pt idx="366">
                  <c:v>186</c:v>
                </c:pt>
                <c:pt idx="367">
                  <c:v>187</c:v>
                </c:pt>
                <c:pt idx="368">
                  <c:v>188</c:v>
                </c:pt>
                <c:pt idx="369">
                  <c:v>189</c:v>
                </c:pt>
                <c:pt idx="370">
                  <c:v>190</c:v>
                </c:pt>
                <c:pt idx="371">
                  <c:v>191</c:v>
                </c:pt>
                <c:pt idx="372">
                  <c:v>192</c:v>
                </c:pt>
                <c:pt idx="373">
                  <c:v>193</c:v>
                </c:pt>
                <c:pt idx="374">
                  <c:v>194</c:v>
                </c:pt>
                <c:pt idx="375">
                  <c:v>195</c:v>
                </c:pt>
                <c:pt idx="376">
                  <c:v>196</c:v>
                </c:pt>
                <c:pt idx="377">
                  <c:v>197</c:v>
                </c:pt>
                <c:pt idx="378">
                  <c:v>198</c:v>
                </c:pt>
                <c:pt idx="379">
                  <c:v>199</c:v>
                </c:pt>
                <c:pt idx="380">
                  <c:v>200</c:v>
                </c:pt>
                <c:pt idx="381">
                  <c:v>201</c:v>
                </c:pt>
                <c:pt idx="382">
                  <c:v>202</c:v>
                </c:pt>
                <c:pt idx="383">
                  <c:v>203</c:v>
                </c:pt>
                <c:pt idx="384">
                  <c:v>204</c:v>
                </c:pt>
                <c:pt idx="385">
                  <c:v>205</c:v>
                </c:pt>
                <c:pt idx="386">
                  <c:v>206</c:v>
                </c:pt>
                <c:pt idx="387">
                  <c:v>207</c:v>
                </c:pt>
                <c:pt idx="388">
                  <c:v>208</c:v>
                </c:pt>
                <c:pt idx="389">
                  <c:v>209</c:v>
                </c:pt>
                <c:pt idx="390">
                  <c:v>210</c:v>
                </c:pt>
                <c:pt idx="391">
                  <c:v>211</c:v>
                </c:pt>
                <c:pt idx="392">
                  <c:v>212</c:v>
                </c:pt>
                <c:pt idx="393">
                  <c:v>213</c:v>
                </c:pt>
                <c:pt idx="394">
                  <c:v>214</c:v>
                </c:pt>
                <c:pt idx="395">
                  <c:v>215</c:v>
                </c:pt>
                <c:pt idx="396">
                  <c:v>216</c:v>
                </c:pt>
                <c:pt idx="397">
                  <c:v>217</c:v>
                </c:pt>
                <c:pt idx="398">
                  <c:v>218</c:v>
                </c:pt>
                <c:pt idx="399">
                  <c:v>219</c:v>
                </c:pt>
                <c:pt idx="400">
                  <c:v>220</c:v>
                </c:pt>
                <c:pt idx="401">
                  <c:v>221</c:v>
                </c:pt>
                <c:pt idx="402">
                  <c:v>222</c:v>
                </c:pt>
                <c:pt idx="403">
                  <c:v>223</c:v>
                </c:pt>
                <c:pt idx="404">
                  <c:v>224</c:v>
                </c:pt>
                <c:pt idx="405">
                  <c:v>225</c:v>
                </c:pt>
                <c:pt idx="406">
                  <c:v>226</c:v>
                </c:pt>
                <c:pt idx="407">
                  <c:v>227</c:v>
                </c:pt>
                <c:pt idx="408">
                  <c:v>228</c:v>
                </c:pt>
                <c:pt idx="409">
                  <c:v>229</c:v>
                </c:pt>
                <c:pt idx="410">
                  <c:v>230</c:v>
                </c:pt>
                <c:pt idx="411">
                  <c:v>231</c:v>
                </c:pt>
                <c:pt idx="412">
                  <c:v>232</c:v>
                </c:pt>
                <c:pt idx="413">
                  <c:v>233</c:v>
                </c:pt>
                <c:pt idx="414">
                  <c:v>234</c:v>
                </c:pt>
                <c:pt idx="415">
                  <c:v>235</c:v>
                </c:pt>
                <c:pt idx="416">
                  <c:v>236</c:v>
                </c:pt>
                <c:pt idx="417">
                  <c:v>237</c:v>
                </c:pt>
                <c:pt idx="418">
                  <c:v>238</c:v>
                </c:pt>
                <c:pt idx="419">
                  <c:v>239</c:v>
                </c:pt>
                <c:pt idx="420">
                  <c:v>240</c:v>
                </c:pt>
                <c:pt idx="421">
                  <c:v>241</c:v>
                </c:pt>
                <c:pt idx="422">
                  <c:v>242</c:v>
                </c:pt>
                <c:pt idx="423">
                  <c:v>243</c:v>
                </c:pt>
                <c:pt idx="424">
                  <c:v>244</c:v>
                </c:pt>
                <c:pt idx="425">
                  <c:v>245</c:v>
                </c:pt>
                <c:pt idx="426">
                  <c:v>246</c:v>
                </c:pt>
                <c:pt idx="427">
                  <c:v>247</c:v>
                </c:pt>
                <c:pt idx="428">
                  <c:v>248</c:v>
                </c:pt>
                <c:pt idx="429">
                  <c:v>249</c:v>
                </c:pt>
                <c:pt idx="430">
                  <c:v>250</c:v>
                </c:pt>
                <c:pt idx="431">
                  <c:v>251</c:v>
                </c:pt>
                <c:pt idx="432">
                  <c:v>252</c:v>
                </c:pt>
                <c:pt idx="433">
                  <c:v>253</c:v>
                </c:pt>
                <c:pt idx="434">
                  <c:v>254</c:v>
                </c:pt>
                <c:pt idx="435">
                  <c:v>255</c:v>
                </c:pt>
                <c:pt idx="436">
                  <c:v>256</c:v>
                </c:pt>
                <c:pt idx="437">
                  <c:v>257</c:v>
                </c:pt>
                <c:pt idx="438">
                  <c:v>258</c:v>
                </c:pt>
                <c:pt idx="439">
                  <c:v>259</c:v>
                </c:pt>
                <c:pt idx="440">
                  <c:v>260</c:v>
                </c:pt>
                <c:pt idx="441">
                  <c:v>261</c:v>
                </c:pt>
                <c:pt idx="442">
                  <c:v>262</c:v>
                </c:pt>
                <c:pt idx="443">
                  <c:v>263</c:v>
                </c:pt>
                <c:pt idx="444">
                  <c:v>264</c:v>
                </c:pt>
                <c:pt idx="445">
                  <c:v>265</c:v>
                </c:pt>
                <c:pt idx="446">
                  <c:v>266</c:v>
                </c:pt>
                <c:pt idx="447">
                  <c:v>267</c:v>
                </c:pt>
                <c:pt idx="448">
                  <c:v>268</c:v>
                </c:pt>
                <c:pt idx="449">
                  <c:v>269</c:v>
                </c:pt>
                <c:pt idx="450">
                  <c:v>270</c:v>
                </c:pt>
                <c:pt idx="451">
                  <c:v>271</c:v>
                </c:pt>
                <c:pt idx="452">
                  <c:v>272</c:v>
                </c:pt>
                <c:pt idx="453">
                  <c:v>273</c:v>
                </c:pt>
                <c:pt idx="454">
                  <c:v>274</c:v>
                </c:pt>
                <c:pt idx="455">
                  <c:v>275</c:v>
                </c:pt>
                <c:pt idx="456">
                  <c:v>276</c:v>
                </c:pt>
                <c:pt idx="457">
                  <c:v>277</c:v>
                </c:pt>
                <c:pt idx="458">
                  <c:v>278</c:v>
                </c:pt>
                <c:pt idx="459">
                  <c:v>279</c:v>
                </c:pt>
                <c:pt idx="460">
                  <c:v>280</c:v>
                </c:pt>
                <c:pt idx="461">
                  <c:v>281</c:v>
                </c:pt>
                <c:pt idx="462">
                  <c:v>282</c:v>
                </c:pt>
                <c:pt idx="463">
                  <c:v>283</c:v>
                </c:pt>
                <c:pt idx="464">
                  <c:v>284</c:v>
                </c:pt>
                <c:pt idx="465">
                  <c:v>285</c:v>
                </c:pt>
                <c:pt idx="466">
                  <c:v>286</c:v>
                </c:pt>
                <c:pt idx="467">
                  <c:v>287</c:v>
                </c:pt>
                <c:pt idx="468">
                  <c:v>288</c:v>
                </c:pt>
                <c:pt idx="469">
                  <c:v>289</c:v>
                </c:pt>
                <c:pt idx="470">
                  <c:v>290</c:v>
                </c:pt>
                <c:pt idx="471">
                  <c:v>291</c:v>
                </c:pt>
                <c:pt idx="472">
                  <c:v>292</c:v>
                </c:pt>
                <c:pt idx="473">
                  <c:v>293</c:v>
                </c:pt>
                <c:pt idx="474">
                  <c:v>294</c:v>
                </c:pt>
                <c:pt idx="475">
                  <c:v>295</c:v>
                </c:pt>
                <c:pt idx="476">
                  <c:v>296</c:v>
                </c:pt>
                <c:pt idx="477">
                  <c:v>297</c:v>
                </c:pt>
                <c:pt idx="478">
                  <c:v>298</c:v>
                </c:pt>
                <c:pt idx="479">
                  <c:v>299</c:v>
                </c:pt>
                <c:pt idx="480">
                  <c:v>300</c:v>
                </c:pt>
                <c:pt idx="481">
                  <c:v>301</c:v>
                </c:pt>
                <c:pt idx="482">
                  <c:v>302</c:v>
                </c:pt>
                <c:pt idx="483">
                  <c:v>303</c:v>
                </c:pt>
                <c:pt idx="484">
                  <c:v>304</c:v>
                </c:pt>
                <c:pt idx="485">
                  <c:v>305</c:v>
                </c:pt>
                <c:pt idx="486">
                  <c:v>306</c:v>
                </c:pt>
                <c:pt idx="487">
                  <c:v>307</c:v>
                </c:pt>
                <c:pt idx="488">
                  <c:v>308</c:v>
                </c:pt>
                <c:pt idx="489">
                  <c:v>309</c:v>
                </c:pt>
                <c:pt idx="490">
                  <c:v>310</c:v>
                </c:pt>
                <c:pt idx="491">
                  <c:v>311</c:v>
                </c:pt>
                <c:pt idx="492">
                  <c:v>312</c:v>
                </c:pt>
                <c:pt idx="493">
                  <c:v>313</c:v>
                </c:pt>
                <c:pt idx="494">
                  <c:v>314</c:v>
                </c:pt>
                <c:pt idx="495">
                  <c:v>315</c:v>
                </c:pt>
                <c:pt idx="496">
                  <c:v>316</c:v>
                </c:pt>
                <c:pt idx="497">
                  <c:v>317</c:v>
                </c:pt>
                <c:pt idx="498">
                  <c:v>318</c:v>
                </c:pt>
                <c:pt idx="499">
                  <c:v>319</c:v>
                </c:pt>
                <c:pt idx="500">
                  <c:v>320</c:v>
                </c:pt>
                <c:pt idx="501">
                  <c:v>321</c:v>
                </c:pt>
                <c:pt idx="502">
                  <c:v>322</c:v>
                </c:pt>
                <c:pt idx="503">
                  <c:v>323</c:v>
                </c:pt>
                <c:pt idx="504">
                  <c:v>324</c:v>
                </c:pt>
                <c:pt idx="505">
                  <c:v>325</c:v>
                </c:pt>
                <c:pt idx="506">
                  <c:v>326</c:v>
                </c:pt>
                <c:pt idx="507">
                  <c:v>327</c:v>
                </c:pt>
                <c:pt idx="508">
                  <c:v>328</c:v>
                </c:pt>
                <c:pt idx="509">
                  <c:v>329</c:v>
                </c:pt>
                <c:pt idx="510">
                  <c:v>330</c:v>
                </c:pt>
                <c:pt idx="511">
                  <c:v>331</c:v>
                </c:pt>
                <c:pt idx="512">
                  <c:v>332</c:v>
                </c:pt>
                <c:pt idx="513">
                  <c:v>333</c:v>
                </c:pt>
                <c:pt idx="514">
                  <c:v>334</c:v>
                </c:pt>
                <c:pt idx="515">
                  <c:v>335</c:v>
                </c:pt>
                <c:pt idx="516">
                  <c:v>336</c:v>
                </c:pt>
                <c:pt idx="517">
                  <c:v>337</c:v>
                </c:pt>
                <c:pt idx="518">
                  <c:v>338</c:v>
                </c:pt>
                <c:pt idx="519">
                  <c:v>339</c:v>
                </c:pt>
                <c:pt idx="520">
                  <c:v>340</c:v>
                </c:pt>
                <c:pt idx="521">
                  <c:v>341</c:v>
                </c:pt>
                <c:pt idx="522">
                  <c:v>342</c:v>
                </c:pt>
                <c:pt idx="523">
                  <c:v>343</c:v>
                </c:pt>
                <c:pt idx="524">
                  <c:v>344</c:v>
                </c:pt>
                <c:pt idx="525">
                  <c:v>345</c:v>
                </c:pt>
                <c:pt idx="526">
                  <c:v>346</c:v>
                </c:pt>
                <c:pt idx="527">
                  <c:v>347</c:v>
                </c:pt>
                <c:pt idx="528">
                  <c:v>348</c:v>
                </c:pt>
                <c:pt idx="529">
                  <c:v>349</c:v>
                </c:pt>
                <c:pt idx="530">
                  <c:v>350</c:v>
                </c:pt>
                <c:pt idx="531">
                  <c:v>351</c:v>
                </c:pt>
                <c:pt idx="532">
                  <c:v>352</c:v>
                </c:pt>
                <c:pt idx="533">
                  <c:v>353</c:v>
                </c:pt>
                <c:pt idx="534">
                  <c:v>354</c:v>
                </c:pt>
                <c:pt idx="535">
                  <c:v>355</c:v>
                </c:pt>
                <c:pt idx="536">
                  <c:v>356</c:v>
                </c:pt>
                <c:pt idx="537">
                  <c:v>357</c:v>
                </c:pt>
                <c:pt idx="538">
                  <c:v>358</c:v>
                </c:pt>
                <c:pt idx="539">
                  <c:v>359</c:v>
                </c:pt>
                <c:pt idx="540">
                  <c:v>360</c:v>
                </c:pt>
                <c:pt idx="541">
                  <c:v>361</c:v>
                </c:pt>
                <c:pt idx="542">
                  <c:v>362</c:v>
                </c:pt>
                <c:pt idx="543">
                  <c:v>363</c:v>
                </c:pt>
                <c:pt idx="544">
                  <c:v>364</c:v>
                </c:pt>
                <c:pt idx="545">
                  <c:v>365</c:v>
                </c:pt>
                <c:pt idx="546">
                  <c:v>366</c:v>
                </c:pt>
                <c:pt idx="547">
                  <c:v>367</c:v>
                </c:pt>
                <c:pt idx="548">
                  <c:v>368</c:v>
                </c:pt>
                <c:pt idx="549">
                  <c:v>369</c:v>
                </c:pt>
                <c:pt idx="550">
                  <c:v>370</c:v>
                </c:pt>
                <c:pt idx="551">
                  <c:v>371</c:v>
                </c:pt>
                <c:pt idx="552">
                  <c:v>372</c:v>
                </c:pt>
                <c:pt idx="553">
                  <c:v>373</c:v>
                </c:pt>
                <c:pt idx="554">
                  <c:v>374</c:v>
                </c:pt>
                <c:pt idx="555">
                  <c:v>375</c:v>
                </c:pt>
                <c:pt idx="556">
                  <c:v>376</c:v>
                </c:pt>
                <c:pt idx="557">
                  <c:v>377</c:v>
                </c:pt>
                <c:pt idx="558">
                  <c:v>378</c:v>
                </c:pt>
                <c:pt idx="559">
                  <c:v>379</c:v>
                </c:pt>
                <c:pt idx="560">
                  <c:v>380</c:v>
                </c:pt>
                <c:pt idx="561">
                  <c:v>381</c:v>
                </c:pt>
                <c:pt idx="562">
                  <c:v>382</c:v>
                </c:pt>
                <c:pt idx="563">
                  <c:v>383</c:v>
                </c:pt>
                <c:pt idx="564">
                  <c:v>384</c:v>
                </c:pt>
                <c:pt idx="565">
                  <c:v>385</c:v>
                </c:pt>
                <c:pt idx="566">
                  <c:v>386</c:v>
                </c:pt>
                <c:pt idx="567">
                  <c:v>387</c:v>
                </c:pt>
                <c:pt idx="568">
                  <c:v>388</c:v>
                </c:pt>
                <c:pt idx="569">
                  <c:v>389</c:v>
                </c:pt>
                <c:pt idx="570">
                  <c:v>390</c:v>
                </c:pt>
                <c:pt idx="571">
                  <c:v>391</c:v>
                </c:pt>
                <c:pt idx="572">
                  <c:v>392</c:v>
                </c:pt>
                <c:pt idx="573">
                  <c:v>393</c:v>
                </c:pt>
                <c:pt idx="574">
                  <c:v>394</c:v>
                </c:pt>
                <c:pt idx="575">
                  <c:v>395</c:v>
                </c:pt>
                <c:pt idx="576">
                  <c:v>396</c:v>
                </c:pt>
                <c:pt idx="577">
                  <c:v>397</c:v>
                </c:pt>
                <c:pt idx="578">
                  <c:v>398</c:v>
                </c:pt>
                <c:pt idx="579">
                  <c:v>399</c:v>
                </c:pt>
                <c:pt idx="580">
                  <c:v>400</c:v>
                </c:pt>
                <c:pt idx="581">
                  <c:v>401</c:v>
                </c:pt>
                <c:pt idx="582">
                  <c:v>402</c:v>
                </c:pt>
                <c:pt idx="583">
                  <c:v>403</c:v>
                </c:pt>
                <c:pt idx="584">
                  <c:v>404</c:v>
                </c:pt>
                <c:pt idx="585">
                  <c:v>405</c:v>
                </c:pt>
                <c:pt idx="586">
                  <c:v>406</c:v>
                </c:pt>
                <c:pt idx="587">
                  <c:v>407</c:v>
                </c:pt>
                <c:pt idx="588">
                  <c:v>408</c:v>
                </c:pt>
                <c:pt idx="589">
                  <c:v>409</c:v>
                </c:pt>
                <c:pt idx="590">
                  <c:v>410</c:v>
                </c:pt>
                <c:pt idx="591">
                  <c:v>411</c:v>
                </c:pt>
                <c:pt idx="592">
                  <c:v>412</c:v>
                </c:pt>
                <c:pt idx="593">
                  <c:v>413</c:v>
                </c:pt>
                <c:pt idx="594">
                  <c:v>414</c:v>
                </c:pt>
                <c:pt idx="595">
                  <c:v>415</c:v>
                </c:pt>
                <c:pt idx="596">
                  <c:v>416</c:v>
                </c:pt>
                <c:pt idx="597">
                  <c:v>417</c:v>
                </c:pt>
                <c:pt idx="598">
                  <c:v>418</c:v>
                </c:pt>
                <c:pt idx="599">
                  <c:v>419</c:v>
                </c:pt>
                <c:pt idx="600">
                  <c:v>420</c:v>
                </c:pt>
                <c:pt idx="601">
                  <c:v>421</c:v>
                </c:pt>
                <c:pt idx="602">
                  <c:v>422</c:v>
                </c:pt>
                <c:pt idx="603">
                  <c:v>423</c:v>
                </c:pt>
                <c:pt idx="604">
                  <c:v>424</c:v>
                </c:pt>
                <c:pt idx="605">
                  <c:v>425</c:v>
                </c:pt>
                <c:pt idx="606">
                  <c:v>426</c:v>
                </c:pt>
                <c:pt idx="607">
                  <c:v>427</c:v>
                </c:pt>
                <c:pt idx="608">
                  <c:v>428</c:v>
                </c:pt>
                <c:pt idx="609">
                  <c:v>429</c:v>
                </c:pt>
                <c:pt idx="610">
                  <c:v>430</c:v>
                </c:pt>
                <c:pt idx="611">
                  <c:v>431</c:v>
                </c:pt>
                <c:pt idx="612">
                  <c:v>432</c:v>
                </c:pt>
                <c:pt idx="613">
                  <c:v>433</c:v>
                </c:pt>
                <c:pt idx="614">
                  <c:v>434</c:v>
                </c:pt>
                <c:pt idx="615">
                  <c:v>435</c:v>
                </c:pt>
                <c:pt idx="616">
                  <c:v>436</c:v>
                </c:pt>
                <c:pt idx="617">
                  <c:v>437</c:v>
                </c:pt>
                <c:pt idx="618">
                  <c:v>438</c:v>
                </c:pt>
                <c:pt idx="619">
                  <c:v>439</c:v>
                </c:pt>
                <c:pt idx="620">
                  <c:v>440</c:v>
                </c:pt>
                <c:pt idx="621">
                  <c:v>441</c:v>
                </c:pt>
                <c:pt idx="622">
                  <c:v>442</c:v>
                </c:pt>
                <c:pt idx="623">
                  <c:v>443</c:v>
                </c:pt>
                <c:pt idx="624">
                  <c:v>444</c:v>
                </c:pt>
                <c:pt idx="625">
                  <c:v>445</c:v>
                </c:pt>
                <c:pt idx="626">
                  <c:v>446</c:v>
                </c:pt>
                <c:pt idx="627">
                  <c:v>447</c:v>
                </c:pt>
                <c:pt idx="628">
                  <c:v>448</c:v>
                </c:pt>
                <c:pt idx="629">
                  <c:v>449</c:v>
                </c:pt>
                <c:pt idx="630">
                  <c:v>450</c:v>
                </c:pt>
                <c:pt idx="631">
                  <c:v>451</c:v>
                </c:pt>
                <c:pt idx="632">
                  <c:v>452</c:v>
                </c:pt>
                <c:pt idx="633">
                  <c:v>453</c:v>
                </c:pt>
                <c:pt idx="634">
                  <c:v>454</c:v>
                </c:pt>
                <c:pt idx="635">
                  <c:v>455</c:v>
                </c:pt>
                <c:pt idx="636">
                  <c:v>456</c:v>
                </c:pt>
                <c:pt idx="637">
                  <c:v>457</c:v>
                </c:pt>
                <c:pt idx="638">
                  <c:v>458</c:v>
                </c:pt>
                <c:pt idx="639">
                  <c:v>459</c:v>
                </c:pt>
                <c:pt idx="640">
                  <c:v>460</c:v>
                </c:pt>
                <c:pt idx="641">
                  <c:v>461</c:v>
                </c:pt>
                <c:pt idx="642">
                  <c:v>462</c:v>
                </c:pt>
                <c:pt idx="643">
                  <c:v>463</c:v>
                </c:pt>
                <c:pt idx="644">
                  <c:v>464</c:v>
                </c:pt>
                <c:pt idx="645">
                  <c:v>465</c:v>
                </c:pt>
                <c:pt idx="646">
                  <c:v>466</c:v>
                </c:pt>
                <c:pt idx="647">
                  <c:v>467</c:v>
                </c:pt>
                <c:pt idx="648">
                  <c:v>468</c:v>
                </c:pt>
                <c:pt idx="649">
                  <c:v>469</c:v>
                </c:pt>
                <c:pt idx="650">
                  <c:v>470</c:v>
                </c:pt>
                <c:pt idx="651">
                  <c:v>471</c:v>
                </c:pt>
                <c:pt idx="652">
                  <c:v>472</c:v>
                </c:pt>
                <c:pt idx="653">
                  <c:v>473</c:v>
                </c:pt>
                <c:pt idx="654">
                  <c:v>474</c:v>
                </c:pt>
                <c:pt idx="655">
                  <c:v>475</c:v>
                </c:pt>
                <c:pt idx="656">
                  <c:v>476</c:v>
                </c:pt>
                <c:pt idx="657">
                  <c:v>477</c:v>
                </c:pt>
                <c:pt idx="658">
                  <c:v>478</c:v>
                </c:pt>
                <c:pt idx="659">
                  <c:v>479</c:v>
                </c:pt>
                <c:pt idx="660">
                  <c:v>480</c:v>
                </c:pt>
                <c:pt idx="661">
                  <c:v>481</c:v>
                </c:pt>
                <c:pt idx="662">
                  <c:v>482</c:v>
                </c:pt>
                <c:pt idx="663">
                  <c:v>483</c:v>
                </c:pt>
                <c:pt idx="664">
                  <c:v>484</c:v>
                </c:pt>
                <c:pt idx="665">
                  <c:v>485</c:v>
                </c:pt>
                <c:pt idx="666">
                  <c:v>486</c:v>
                </c:pt>
                <c:pt idx="667">
                  <c:v>487</c:v>
                </c:pt>
                <c:pt idx="668">
                  <c:v>488</c:v>
                </c:pt>
                <c:pt idx="669">
                  <c:v>489</c:v>
                </c:pt>
                <c:pt idx="670">
                  <c:v>490</c:v>
                </c:pt>
                <c:pt idx="671">
                  <c:v>491</c:v>
                </c:pt>
                <c:pt idx="672">
                  <c:v>492</c:v>
                </c:pt>
                <c:pt idx="673">
                  <c:v>493</c:v>
                </c:pt>
                <c:pt idx="674">
                  <c:v>494</c:v>
                </c:pt>
                <c:pt idx="675">
                  <c:v>495</c:v>
                </c:pt>
                <c:pt idx="676">
                  <c:v>496</c:v>
                </c:pt>
                <c:pt idx="677">
                  <c:v>497</c:v>
                </c:pt>
                <c:pt idx="678">
                  <c:v>498</c:v>
                </c:pt>
                <c:pt idx="679">
                  <c:v>499</c:v>
                </c:pt>
                <c:pt idx="680">
                  <c:v>500</c:v>
                </c:pt>
                <c:pt idx="681">
                  <c:v>501</c:v>
                </c:pt>
                <c:pt idx="682">
                  <c:v>502</c:v>
                </c:pt>
                <c:pt idx="683">
                  <c:v>503</c:v>
                </c:pt>
                <c:pt idx="684">
                  <c:v>504</c:v>
                </c:pt>
                <c:pt idx="685">
                  <c:v>505</c:v>
                </c:pt>
                <c:pt idx="686">
                  <c:v>506</c:v>
                </c:pt>
                <c:pt idx="687">
                  <c:v>507</c:v>
                </c:pt>
                <c:pt idx="688">
                  <c:v>508</c:v>
                </c:pt>
                <c:pt idx="689">
                  <c:v>509</c:v>
                </c:pt>
                <c:pt idx="690">
                  <c:v>510</c:v>
                </c:pt>
                <c:pt idx="691">
                  <c:v>511</c:v>
                </c:pt>
                <c:pt idx="692">
                  <c:v>512</c:v>
                </c:pt>
                <c:pt idx="693">
                  <c:v>513</c:v>
                </c:pt>
                <c:pt idx="694">
                  <c:v>514</c:v>
                </c:pt>
                <c:pt idx="695">
                  <c:v>515</c:v>
                </c:pt>
                <c:pt idx="696">
                  <c:v>516</c:v>
                </c:pt>
                <c:pt idx="697">
                  <c:v>517</c:v>
                </c:pt>
                <c:pt idx="698">
                  <c:v>518</c:v>
                </c:pt>
                <c:pt idx="699">
                  <c:v>519</c:v>
                </c:pt>
                <c:pt idx="700">
                  <c:v>520</c:v>
                </c:pt>
                <c:pt idx="701">
                  <c:v>521</c:v>
                </c:pt>
                <c:pt idx="702">
                  <c:v>522</c:v>
                </c:pt>
                <c:pt idx="703">
                  <c:v>523</c:v>
                </c:pt>
                <c:pt idx="704">
                  <c:v>524</c:v>
                </c:pt>
                <c:pt idx="705">
                  <c:v>525</c:v>
                </c:pt>
                <c:pt idx="706">
                  <c:v>526</c:v>
                </c:pt>
                <c:pt idx="707">
                  <c:v>527</c:v>
                </c:pt>
                <c:pt idx="708">
                  <c:v>528</c:v>
                </c:pt>
                <c:pt idx="709">
                  <c:v>529</c:v>
                </c:pt>
                <c:pt idx="710">
                  <c:v>530</c:v>
                </c:pt>
                <c:pt idx="711">
                  <c:v>531</c:v>
                </c:pt>
                <c:pt idx="712">
                  <c:v>532</c:v>
                </c:pt>
                <c:pt idx="713">
                  <c:v>533</c:v>
                </c:pt>
                <c:pt idx="714">
                  <c:v>534</c:v>
                </c:pt>
                <c:pt idx="715">
                  <c:v>535</c:v>
                </c:pt>
                <c:pt idx="716">
                  <c:v>536</c:v>
                </c:pt>
                <c:pt idx="717">
                  <c:v>537</c:v>
                </c:pt>
                <c:pt idx="718">
                  <c:v>538</c:v>
                </c:pt>
                <c:pt idx="719">
                  <c:v>539</c:v>
                </c:pt>
                <c:pt idx="720">
                  <c:v>540</c:v>
                </c:pt>
              </c:numCache>
            </c:numRef>
          </c:xVal>
          <c:yVal>
            <c:numRef>
              <c:f>Kräfte!$G$4:$G$724</c:f>
              <c:numCache>
                <c:formatCode>0</c:formatCode>
                <c:ptCount val="721"/>
                <c:pt idx="0">
                  <c:v>10549.9962698733</c:v>
                </c:pt>
                <c:pt idx="1">
                  <c:v>10550.2665676763</c:v>
                </c:pt>
                <c:pt idx="2">
                  <c:v>10551.0758613555</c:v>
                </c:pt>
                <c:pt idx="3">
                  <c:v>10552.4193510441</c:v>
                </c:pt>
                <c:pt idx="4">
                  <c:v>10554.2890347128</c:v>
                </c:pt>
                <c:pt idx="5">
                  <c:v>10556.6737048273</c:v>
                </c:pt>
                <c:pt idx="6">
                  <c:v>10559.5589437341</c:v>
                </c:pt>
                <c:pt idx="7">
                  <c:v>10562.9271178435</c:v>
                </c:pt>
                <c:pt idx="8">
                  <c:v>10566.7573706933</c:v>
                </c:pt>
                <c:pt idx="9">
                  <c:v>10571.0256149995</c:v>
                </c:pt>
                <c:pt idx="10">
                  <c:v>10575.7045238167</c:v>
                </c:pt>
                <c:pt idx="11">
                  <c:v>10580.7635209519</c:v>
                </c:pt>
                <c:pt idx="12">
                  <c:v>10586.1687707924</c:v>
                </c:pt>
                <c:pt idx="13">
                  <c:v>10591.8831677288</c:v>
                </c:pt>
                <c:pt idx="14">
                  <c:v>10597.8663253728</c:v>
                </c:pt>
                <c:pt idx="15">
                  <c:v>10604.0745657873</c:v>
                </c:pt>
                <c:pt idx="16">
                  <c:v>10610.4609089656</c:v>
                </c:pt>
                <c:pt idx="17">
                  <c:v>10616.9750628156</c:v>
                </c:pt>
                <c:pt idx="18">
                  <c:v>10623.5634139205</c:v>
                </c:pt>
                <c:pt idx="19">
                  <c:v>10630.1690193679</c:v>
                </c:pt>
                <c:pt idx="20">
                  <c:v>10636.7315999555</c:v>
                </c:pt>
                <c:pt idx="21">
                  <c:v>10643.1875350982</c:v>
                </c:pt>
                <c:pt idx="22">
                  <c:v>10649.4698597788</c:v>
                </c:pt>
                <c:pt idx="23">
                  <c:v>10655.5082638987</c:v>
                </c:pt>
                <c:pt idx="24">
                  <c:v>10661.2290944017</c:v>
                </c:pt>
                <c:pt idx="25">
                  <c:v>10666.5553605569</c:v>
                </c:pt>
                <c:pt idx="26">
                  <c:v>10671.4067428007</c:v>
                </c:pt>
                <c:pt idx="27">
                  <c:v>10675.6996055482</c:v>
                </c:pt>
                <c:pt idx="28">
                  <c:v>10679.3470143981</c:v>
                </c:pt>
                <c:pt idx="29">
                  <c:v>10682.2587581613</c:v>
                </c:pt>
                <c:pt idx="30">
                  <c:v>10684.3413761526</c:v>
                </c:pt>
                <c:pt idx="31">
                  <c:v>10685.4981911922</c:v>
                </c:pt>
                <c:pt idx="32">
                  <c:v>10685.6293487642</c:v>
                </c:pt>
                <c:pt idx="33">
                  <c:v>10684.6318627855</c:v>
                </c:pt>
                <c:pt idx="34">
                  <c:v>10682.3996684359</c:v>
                </c:pt>
                <c:pt idx="35">
                  <c:v>10678.8236824978</c:v>
                </c:pt>
                <c:pt idx="36">
                  <c:v>10673.7918716481</c:v>
                </c:pt>
                <c:pt idx="37">
                  <c:v>10667.1893291399</c:v>
                </c:pt>
                <c:pt idx="38">
                  <c:v>10658.8983602966</c:v>
                </c:pt>
                <c:pt idx="39">
                  <c:v>10648.7985772291</c:v>
                </c:pt>
                <c:pt idx="40">
                  <c:v>10636.7670031697</c:v>
                </c:pt>
                <c:pt idx="41">
                  <c:v>10622.6781867955</c:v>
                </c:pt>
                <c:pt idx="42">
                  <c:v>10606.4043268878</c:v>
                </c:pt>
                <c:pt idx="43">
                  <c:v>10587.8154076501</c:v>
                </c:pt>
                <c:pt idx="44">
                  <c:v>10566.7793449717</c:v>
                </c:pt>
                <c:pt idx="45">
                  <c:v>10543.1621438914</c:v>
                </c:pt>
                <c:pt idx="46">
                  <c:v>10516.8280674757</c:v>
                </c:pt>
                <c:pt idx="47">
                  <c:v>10487.6398172815</c:v>
                </c:pt>
                <c:pt idx="48">
                  <c:v>10455.4587255305</c:v>
                </c:pt>
                <c:pt idx="49">
                  <c:v>10420.1449590662</c:v>
                </c:pt>
                <c:pt idx="50">
                  <c:v>10381.5577351166</c:v>
                </c:pt>
                <c:pt idx="51">
                  <c:v>10339.5555488225</c:v>
                </c:pt>
                <c:pt idx="52">
                  <c:v>10293.996412434</c:v>
                </c:pt>
                <c:pt idx="53">
                  <c:v>10244.738106012</c:v>
                </c:pt>
                <c:pt idx="54">
                  <c:v>10191.6384394049</c:v>
                </c:pt>
                <c:pt idx="55">
                  <c:v>10134.5555252018</c:v>
                </c:pt>
                <c:pt idx="56">
                  <c:v>10073.3480622906</c:v>
                </c:pt>
                <c:pt idx="57">
                  <c:v>10007.8756295768</c:v>
                </c:pt>
                <c:pt idx="58">
                  <c:v>9937.99898934504</c:v>
                </c:pt>
                <c:pt idx="59">
                  <c:v>9863.58039966709</c:v>
                </c:pt>
                <c:pt idx="60">
                  <c:v>9784.48393518659</c:v>
                </c:pt>
                <c:pt idx="61">
                  <c:v>9700.5758155344</c:v>
                </c:pt>
                <c:pt idx="62">
                  <c:v>9611.72474055297</c:v>
                </c:pt>
                <c:pt idx="63">
                  <c:v>9517.80223143552</c:v>
                </c:pt>
                <c:pt idx="64">
                  <c:v>9418.68297681441</c:v>
                </c:pt>
                <c:pt idx="65">
                  <c:v>9314.24518276444</c:v>
                </c:pt>
                <c:pt idx="66">
                  <c:v>9204.37092562212</c:v>
                </c:pt>
                <c:pt idx="67">
                  <c:v>9088.94650646101</c:v>
                </c:pt>
                <c:pt idx="68">
                  <c:v>8967.86280600727</c:v>
                </c:pt>
                <c:pt idx="69">
                  <c:v>8841.01563872913</c:v>
                </c:pt>
                <c:pt idx="70">
                  <c:v>8708.30610478968</c:v>
                </c:pt>
                <c:pt idx="71">
                  <c:v>8569.64093851473</c:v>
                </c:pt>
                <c:pt idx="72">
                  <c:v>8424.93285199737</c:v>
                </c:pt>
                <c:pt idx="73">
                  <c:v>8274.10087243851</c:v>
                </c:pt>
                <c:pt idx="74">
                  <c:v>8117.0706718086</c:v>
                </c:pt>
                <c:pt idx="75">
                  <c:v>7953.77488741069</c:v>
                </c:pt>
                <c:pt idx="76">
                  <c:v>7784.15343192854</c:v>
                </c:pt>
                <c:pt idx="77">
                  <c:v>7608.15379155715</c:v>
                </c:pt>
                <c:pt idx="78">
                  <c:v>7425.73131083561</c:v>
                </c:pt>
                <c:pt idx="79">
                  <c:v>7236.84946283451</c:v>
                </c:pt>
                <c:pt idx="80">
                  <c:v>7041.48010339271</c:v>
                </c:pt>
                <c:pt idx="81">
                  <c:v>6839.60370814931</c:v>
                </c:pt>
                <c:pt idx="82">
                  <c:v>6631.2095911779</c:v>
                </c:pt>
                <c:pt idx="83">
                  <c:v>6416.29610410034</c:v>
                </c:pt>
                <c:pt idx="84">
                  <c:v>6194.87081463553</c:v>
                </c:pt>
                <c:pt idx="85">
                  <c:v>5966.95066362585</c:v>
                </c:pt>
                <c:pt idx="86">
                  <c:v>5732.5620996781</c:v>
                </c:pt>
                <c:pt idx="87">
                  <c:v>5491.74119065718</c:v>
                </c:pt>
                <c:pt idx="88">
                  <c:v>5244.53371137816</c:v>
                </c:pt>
                <c:pt idx="89">
                  <c:v>4990.99520695517</c:v>
                </c:pt>
                <c:pt idx="90">
                  <c:v>4731.19103138281</c:v>
                </c:pt>
                <c:pt idx="91">
                  <c:v>4465.19636104681</c:v>
                </c:pt>
                <c:pt idx="92">
                  <c:v>4193.09618298344</c:v>
                </c:pt>
                <c:pt idx="93">
                  <c:v>3914.98525783274</c:v>
                </c:pt>
                <c:pt idx="94">
                  <c:v>3630.96805755545</c:v>
                </c:pt>
                <c:pt idx="95">
                  <c:v>3341.15867810883</c:v>
                </c:pt>
                <c:pt idx="96">
                  <c:v>3045.68072739955</c:v>
                </c:pt>
                <c:pt idx="97">
                  <c:v>2744.66718895286</c:v>
                </c:pt>
                <c:pt idx="98">
                  <c:v>2438.26026185433</c:v>
                </c:pt>
                <c:pt idx="99">
                  <c:v>2126.61117763338</c:v>
                </c:pt>
                <c:pt idx="100">
                  <c:v>1809.87999486501</c:v>
                </c:pt>
                <c:pt idx="101">
                  <c:v>1488.23537236773</c:v>
                </c:pt>
                <c:pt idx="102">
                  <c:v>1161.8543219698</c:v>
                </c:pt>
                <c:pt idx="103">
                  <c:v>830.921941902654</c:v>
                </c:pt>
                <c:pt idx="104">
                  <c:v>495.63113195926</c:v>
                </c:pt>
                <c:pt idx="105">
                  <c:v>156.182291624719</c:v>
                </c:pt>
                <c:pt idx="106">
                  <c:v>-187.216997552416</c:v>
                </c:pt>
                <c:pt idx="107">
                  <c:v>-534.352304028029</c:v>
                </c:pt>
                <c:pt idx="108">
                  <c:v>-885.002691407723</c:v>
                </c:pt>
                <c:pt idx="109">
                  <c:v>-1238.94107527503</c:v>
                </c:pt>
                <c:pt idx="110">
                  <c:v>-1595.93459028549</c:v>
                </c:pt>
                <c:pt idx="111">
                  <c:v>-1955.74496609631</c:v>
                </c:pt>
                <c:pt idx="112">
                  <c:v>-2318.12891069763</c:v>
                </c:pt>
                <c:pt idx="113">
                  <c:v>-2682.83849971659</c:v>
                </c:pt>
                <c:pt idx="114">
                  <c:v>-3049.62157027945</c:v>
                </c:pt>
                <c:pt idx="115">
                  <c:v>-3418.22211803977</c:v>
                </c:pt>
                <c:pt idx="116">
                  <c:v>-3788.38069601042</c:v>
                </c:pt>
                <c:pt idx="117">
                  <c:v>-4159.8348138755</c:v>
                </c:pt>
                <c:pt idx="118">
                  <c:v>-4532.31933650199</c:v>
                </c:pt>
                <c:pt idx="119">
                  <c:v>-4905.5668804222</c:v>
                </c:pt>
                <c:pt idx="120">
                  <c:v>-5279.30820711358</c:v>
                </c:pt>
                <c:pt idx="121">
                  <c:v>-5653.27261196388</c:v>
                </c:pt>
                <c:pt idx="122">
                  <c:v>-6027.18830787423</c:v>
                </c:pt>
                <c:pt idx="123">
                  <c:v>-6400.78280252185</c:v>
                </c:pt>
                <c:pt idx="124">
                  <c:v>-6773.78326837475</c:v>
                </c:pt>
                <c:pt idx="125">
                  <c:v>-7145.91690462502</c:v>
                </c:pt>
                <c:pt idx="126">
                  <c:v>-7516.91129028167</c:v>
                </c:pt>
                <c:pt idx="127">
                  <c:v>-7886.49472774008</c:v>
                </c:pt>
                <c:pt idx="128">
                  <c:v>-8254.39657622117</c:v>
                </c:pt>
                <c:pt idx="129">
                  <c:v>-8620.34757454913</c:v>
                </c:pt>
                <c:pt idx="130">
                  <c:v>-8984.08015281141</c:v>
                </c:pt>
                <c:pt idx="131">
                  <c:v>-9345.32873251839</c:v>
                </c:pt>
                <c:pt idx="132">
                  <c:v>-9703.83001495177</c:v>
                </c:pt>
                <c:pt idx="133">
                  <c:v>-10059.3232574606</c:v>
                </c:pt>
                <c:pt idx="134">
                  <c:v>-10411.5505375309</c:v>
                </c:pt>
                <c:pt idx="135">
                  <c:v>-10760.2570045187</c:v>
                </c:pt>
                <c:pt idx="136">
                  <c:v>-11105.1911189986</c:v>
                </c:pt>
                <c:pt idx="137">
                  <c:v>-11446.1048797359</c:v>
                </c:pt>
                <c:pt idx="138">
                  <c:v>-11782.754038347</c:v>
                </c:pt>
                <c:pt idx="139">
                  <c:v>-12114.8983017614</c:v>
                </c:pt>
                <c:pt idx="140">
                  <c:v>-12442.301522647</c:v>
                </c:pt>
                <c:pt idx="141">
                  <c:v>-12764.7318780026</c:v>
                </c:pt>
                <c:pt idx="142">
                  <c:v>-13081.9620361613</c:v>
                </c:pt>
                <c:pt idx="143">
                  <c:v>-13393.7693124847</c:v>
                </c:pt>
                <c:pt idx="144">
                  <c:v>-13699.9358140572</c:v>
                </c:pt>
                <c:pt idx="145">
                  <c:v>-14000.2485737215</c:v>
                </c:pt>
                <c:pt idx="146">
                  <c:v>-14294.4996738165</c:v>
                </c:pt>
                <c:pt idx="147">
                  <c:v>-14582.4863600039</c:v>
                </c:pt>
                <c:pt idx="148">
                  <c:v>-14864.0111455834</c:v>
                </c:pt>
                <c:pt idx="149">
                  <c:v>-15138.881906714</c:v>
                </c:pt>
                <c:pt idx="150">
                  <c:v>-15406.9119689681</c:v>
                </c:pt>
                <c:pt idx="151">
                  <c:v>-15667.9201856534</c:v>
                </c:pt>
                <c:pt idx="152">
                  <c:v>-15921.7310083442</c:v>
                </c:pt>
                <c:pt idx="153">
                  <c:v>-16168.1745500656</c:v>
                </c:pt>
                <c:pt idx="154">
                  <c:v>-16407.0866415744</c:v>
                </c:pt>
                <c:pt idx="155">
                  <c:v>-16638.3088811793</c:v>
                </c:pt>
                <c:pt idx="156">
                  <c:v>-16861.6886785396</c:v>
                </c:pt>
                <c:pt idx="157">
                  <c:v>-17077.0792928734</c:v>
                </c:pt>
                <c:pt idx="158">
                  <c:v>-17284.3398660027</c:v>
                </c:pt>
                <c:pt idx="159">
                  <c:v>-17483.3354506494</c:v>
                </c:pt>
                <c:pt idx="160">
                  <c:v>-17673.937034389</c:v>
                </c:pt>
                <c:pt idx="161">
                  <c:v>-17856.0215596557</c:v>
                </c:pt>
                <c:pt idx="162">
                  <c:v>-18029.4719401801</c:v>
                </c:pt>
                <c:pt idx="163">
                  <c:v>-18194.1770742249</c:v>
                </c:pt>
                <c:pt idx="164">
                  <c:v>-18350.031854974</c:v>
                </c:pt>
                <c:pt idx="165">
                  <c:v>-18496.9371784089</c:v>
                </c:pt>
                <c:pt idx="166">
                  <c:v>-18634.7999489947</c:v>
                </c:pt>
                <c:pt idx="167">
                  <c:v>-18763.5330834798</c:v>
                </c:pt>
                <c:pt idx="168">
                  <c:v>-18883.0555130949</c:v>
                </c:pt>
                <c:pt idx="169">
                  <c:v>-18993.2921844225</c:v>
                </c:pt>
                <c:pt idx="170">
                  <c:v>-19094.1740591865</c:v>
                </c:pt>
                <c:pt idx="171">
                  <c:v>-19185.6381131976</c:v>
                </c:pt>
                <c:pt idx="172">
                  <c:v>-19267.6273346667</c:v>
                </c:pt>
                <c:pt idx="173">
                  <c:v>-19340.0907220861</c:v>
                </c:pt>
                <c:pt idx="174">
                  <c:v>-19402.983281854</c:v>
                </c:pt>
                <c:pt idx="175">
                  <c:v>-19456.2660258038</c:v>
                </c:pt>
                <c:pt idx="176">
                  <c:v>-19499.9059687773</c:v>
                </c:pt>
                <c:pt idx="177">
                  <c:v>-19533.8761263655</c:v>
                </c:pt>
                <c:pt idx="178">
                  <c:v>-19558.1555129187</c:v>
                </c:pt>
                <c:pt idx="179">
                  <c:v>-19572.7291399113</c:v>
                </c:pt>
                <c:pt idx="180">
                  <c:v>-19577.588014727</c:v>
                </c:pt>
                <c:pt idx="181">
                  <c:v>-19572.7291399113</c:v>
                </c:pt>
                <c:pt idx="182">
                  <c:v>-19558.1555129187</c:v>
                </c:pt>
                <c:pt idx="183">
                  <c:v>-19533.8761263655</c:v>
                </c:pt>
                <c:pt idx="184">
                  <c:v>-19499.9059687773</c:v>
                </c:pt>
                <c:pt idx="185">
                  <c:v>-19456.2660258038</c:v>
                </c:pt>
                <c:pt idx="186">
                  <c:v>-19402.983281854</c:v>
                </c:pt>
                <c:pt idx="187">
                  <c:v>-19340.0907220861</c:v>
                </c:pt>
                <c:pt idx="188">
                  <c:v>-19267.6273346667</c:v>
                </c:pt>
                <c:pt idx="189">
                  <c:v>-19185.6381131976</c:v>
                </c:pt>
                <c:pt idx="190">
                  <c:v>-19094.1740591865</c:v>
                </c:pt>
                <c:pt idx="191">
                  <c:v>-18993.2921844225</c:v>
                </c:pt>
                <c:pt idx="192">
                  <c:v>-18883.0555130949</c:v>
                </c:pt>
                <c:pt idx="193">
                  <c:v>-18763.5330834798</c:v>
                </c:pt>
                <c:pt idx="194">
                  <c:v>-18634.7999489947</c:v>
                </c:pt>
                <c:pt idx="195">
                  <c:v>-18496.9371784089</c:v>
                </c:pt>
                <c:pt idx="196">
                  <c:v>-18350.031854974</c:v>
                </c:pt>
                <c:pt idx="197">
                  <c:v>-18194.1770742249</c:v>
                </c:pt>
                <c:pt idx="198">
                  <c:v>-18029.4719401801</c:v>
                </c:pt>
                <c:pt idx="199">
                  <c:v>-17856.0215596557</c:v>
                </c:pt>
                <c:pt idx="200">
                  <c:v>-17673.937034389</c:v>
                </c:pt>
                <c:pt idx="201">
                  <c:v>-17483.3354506494</c:v>
                </c:pt>
                <c:pt idx="202">
                  <c:v>-17284.3398660027</c:v>
                </c:pt>
                <c:pt idx="203">
                  <c:v>-17077.0792928734</c:v>
                </c:pt>
                <c:pt idx="204">
                  <c:v>-16861.6886785396</c:v>
                </c:pt>
                <c:pt idx="205">
                  <c:v>-16638.3088811793</c:v>
                </c:pt>
                <c:pt idx="206">
                  <c:v>-16407.0866415744</c:v>
                </c:pt>
                <c:pt idx="207">
                  <c:v>-16168.1745500656</c:v>
                </c:pt>
                <c:pt idx="208">
                  <c:v>-15921.7310083442</c:v>
                </c:pt>
                <c:pt idx="209">
                  <c:v>-15667.9201856534</c:v>
                </c:pt>
                <c:pt idx="210">
                  <c:v>-15406.9119689681</c:v>
                </c:pt>
                <c:pt idx="211">
                  <c:v>-15138.881906714</c:v>
                </c:pt>
                <c:pt idx="212">
                  <c:v>-14864.0111455834</c:v>
                </c:pt>
                <c:pt idx="213">
                  <c:v>-14582.4863600039</c:v>
                </c:pt>
                <c:pt idx="214">
                  <c:v>-14294.4996738165</c:v>
                </c:pt>
                <c:pt idx="215">
                  <c:v>-14000.2485737215</c:v>
                </c:pt>
                <c:pt idx="216">
                  <c:v>-13699.9358140572</c:v>
                </c:pt>
                <c:pt idx="217">
                  <c:v>-13393.7693124847</c:v>
                </c:pt>
                <c:pt idx="218">
                  <c:v>-13081.9620361613</c:v>
                </c:pt>
                <c:pt idx="219">
                  <c:v>-12764.7318780026</c:v>
                </c:pt>
                <c:pt idx="220">
                  <c:v>-12442.301522647</c:v>
                </c:pt>
                <c:pt idx="221">
                  <c:v>-12114.8983017614</c:v>
                </c:pt>
                <c:pt idx="222">
                  <c:v>-11782.754038347</c:v>
                </c:pt>
                <c:pt idx="223">
                  <c:v>-11446.1048797359</c:v>
                </c:pt>
                <c:pt idx="224">
                  <c:v>-11105.1911189986</c:v>
                </c:pt>
                <c:pt idx="225">
                  <c:v>-10760.2570045187</c:v>
                </c:pt>
                <c:pt idx="226">
                  <c:v>-10411.5505375309</c:v>
                </c:pt>
                <c:pt idx="227">
                  <c:v>-10059.3232574606</c:v>
                </c:pt>
                <c:pt idx="228">
                  <c:v>-9703.83001495177</c:v>
                </c:pt>
                <c:pt idx="229">
                  <c:v>-9345.32873251839</c:v>
                </c:pt>
                <c:pt idx="230">
                  <c:v>-8984.08015281141</c:v>
                </c:pt>
                <c:pt idx="231">
                  <c:v>-8620.34757454913</c:v>
                </c:pt>
                <c:pt idx="232">
                  <c:v>-8254.39657622117</c:v>
                </c:pt>
                <c:pt idx="233">
                  <c:v>-7886.49472774008</c:v>
                </c:pt>
                <c:pt idx="234">
                  <c:v>-7516.91129028167</c:v>
                </c:pt>
                <c:pt idx="235">
                  <c:v>-7145.91690462502</c:v>
                </c:pt>
                <c:pt idx="236">
                  <c:v>-6773.78326837475</c:v>
                </c:pt>
                <c:pt idx="237">
                  <c:v>-6400.78280252185</c:v>
                </c:pt>
                <c:pt idx="238">
                  <c:v>-6027.18830787423</c:v>
                </c:pt>
                <c:pt idx="239">
                  <c:v>-5653.27261196388</c:v>
                </c:pt>
                <c:pt idx="240">
                  <c:v>-5279.30820711358</c:v>
                </c:pt>
                <c:pt idx="241">
                  <c:v>-4905.5668804222</c:v>
                </c:pt>
                <c:pt idx="242">
                  <c:v>-4532.31933650199</c:v>
                </c:pt>
                <c:pt idx="243">
                  <c:v>-4159.8348138755</c:v>
                </c:pt>
                <c:pt idx="244">
                  <c:v>-3788.38069601042</c:v>
                </c:pt>
                <c:pt idx="245">
                  <c:v>-3418.22211803977</c:v>
                </c:pt>
                <c:pt idx="246">
                  <c:v>-3049.62157027945</c:v>
                </c:pt>
                <c:pt idx="247">
                  <c:v>-2682.83849971659</c:v>
                </c:pt>
                <c:pt idx="248">
                  <c:v>-2318.12891069763</c:v>
                </c:pt>
                <c:pt idx="249">
                  <c:v>-1955.74496609631</c:v>
                </c:pt>
                <c:pt idx="250">
                  <c:v>-1595.93459028549</c:v>
                </c:pt>
                <c:pt idx="251">
                  <c:v>-1238.94107527503</c:v>
                </c:pt>
                <c:pt idx="252">
                  <c:v>-885.002691407723</c:v>
                </c:pt>
                <c:pt idx="253">
                  <c:v>-534.352304028029</c:v>
                </c:pt>
                <c:pt idx="254">
                  <c:v>-187.216997552416</c:v>
                </c:pt>
                <c:pt idx="255">
                  <c:v>156.182291624719</c:v>
                </c:pt>
                <c:pt idx="256">
                  <c:v>495.63113195926</c:v>
                </c:pt>
                <c:pt idx="257">
                  <c:v>830.921941902654</c:v>
                </c:pt>
                <c:pt idx="258">
                  <c:v>1161.8543219698</c:v>
                </c:pt>
                <c:pt idx="259">
                  <c:v>1488.23537236773</c:v>
                </c:pt>
                <c:pt idx="260">
                  <c:v>1809.87999486501</c:v>
                </c:pt>
                <c:pt idx="261">
                  <c:v>2126.61117763338</c:v>
                </c:pt>
                <c:pt idx="262">
                  <c:v>2438.26026185433</c:v>
                </c:pt>
                <c:pt idx="263">
                  <c:v>2744.66718895286</c:v>
                </c:pt>
                <c:pt idx="264">
                  <c:v>3045.68072739955</c:v>
                </c:pt>
                <c:pt idx="265">
                  <c:v>3341.15867810883</c:v>
                </c:pt>
                <c:pt idx="266">
                  <c:v>3630.96805755545</c:v>
                </c:pt>
                <c:pt idx="267">
                  <c:v>3914.98525783274</c:v>
                </c:pt>
                <c:pt idx="268">
                  <c:v>4193.09618298344</c:v>
                </c:pt>
                <c:pt idx="269">
                  <c:v>4465.19636104681</c:v>
                </c:pt>
                <c:pt idx="270">
                  <c:v>4731.19103138281</c:v>
                </c:pt>
                <c:pt idx="271">
                  <c:v>4990.99520695517</c:v>
                </c:pt>
                <c:pt idx="272">
                  <c:v>5244.53371137816</c:v>
                </c:pt>
                <c:pt idx="273">
                  <c:v>5491.74119065718</c:v>
                </c:pt>
                <c:pt idx="274">
                  <c:v>5732.5620996781</c:v>
                </c:pt>
                <c:pt idx="275">
                  <c:v>5966.95066362585</c:v>
                </c:pt>
                <c:pt idx="276">
                  <c:v>6194.87081463553</c:v>
                </c:pt>
                <c:pt idx="277">
                  <c:v>6416.29610410034</c:v>
                </c:pt>
                <c:pt idx="278">
                  <c:v>6631.2095911779</c:v>
                </c:pt>
                <c:pt idx="279">
                  <c:v>6839.60370814931</c:v>
                </c:pt>
                <c:pt idx="280">
                  <c:v>7041.48010339271</c:v>
                </c:pt>
                <c:pt idx="281">
                  <c:v>7236.84946283451</c:v>
                </c:pt>
                <c:pt idx="282">
                  <c:v>7425.73131083561</c:v>
                </c:pt>
                <c:pt idx="283">
                  <c:v>7608.15379155715</c:v>
                </c:pt>
                <c:pt idx="284">
                  <c:v>7784.15343192854</c:v>
                </c:pt>
                <c:pt idx="285">
                  <c:v>7953.77488741069</c:v>
                </c:pt>
                <c:pt idx="286">
                  <c:v>8117.0706718086</c:v>
                </c:pt>
                <c:pt idx="287">
                  <c:v>8274.10087243851</c:v>
                </c:pt>
                <c:pt idx="288">
                  <c:v>8424.93285199737</c:v>
                </c:pt>
                <c:pt idx="289">
                  <c:v>8569.64093851473</c:v>
                </c:pt>
                <c:pt idx="290">
                  <c:v>8708.30610478968</c:v>
                </c:pt>
                <c:pt idx="291">
                  <c:v>8841.01563872913</c:v>
                </c:pt>
                <c:pt idx="292">
                  <c:v>8967.86280600727</c:v>
                </c:pt>
                <c:pt idx="293">
                  <c:v>9088.94650646101</c:v>
                </c:pt>
                <c:pt idx="294">
                  <c:v>9204.37092562212</c:v>
                </c:pt>
                <c:pt idx="295">
                  <c:v>9314.24518276444</c:v>
                </c:pt>
                <c:pt idx="296">
                  <c:v>9418.68297681441</c:v>
                </c:pt>
                <c:pt idx="297">
                  <c:v>9517.80223143552</c:v>
                </c:pt>
                <c:pt idx="298">
                  <c:v>9611.72474055297</c:v>
                </c:pt>
                <c:pt idx="299">
                  <c:v>9700.5758155344</c:v>
                </c:pt>
                <c:pt idx="300">
                  <c:v>9784.48393518659</c:v>
                </c:pt>
                <c:pt idx="301">
                  <c:v>9863.58039966709</c:v>
                </c:pt>
                <c:pt idx="302">
                  <c:v>9937.99898934504</c:v>
                </c:pt>
                <c:pt idx="303">
                  <c:v>10007.8756295768</c:v>
                </c:pt>
                <c:pt idx="304">
                  <c:v>10073.3480622906</c:v>
                </c:pt>
                <c:pt idx="305">
                  <c:v>10134.5555252018</c:v>
                </c:pt>
                <c:pt idx="306">
                  <c:v>10191.6384394049</c:v>
                </c:pt>
                <c:pt idx="307">
                  <c:v>10244.738106012</c:v>
                </c:pt>
                <c:pt idx="308">
                  <c:v>10293.996412434</c:v>
                </c:pt>
                <c:pt idx="309">
                  <c:v>10339.5555488225</c:v>
                </c:pt>
                <c:pt idx="310">
                  <c:v>10381.5577351166</c:v>
                </c:pt>
                <c:pt idx="311">
                  <c:v>10420.1449590662</c:v>
                </c:pt>
                <c:pt idx="312">
                  <c:v>10455.4587255305</c:v>
                </c:pt>
                <c:pt idx="313">
                  <c:v>10487.6398172815</c:v>
                </c:pt>
                <c:pt idx="314">
                  <c:v>10516.8280674757</c:v>
                </c:pt>
                <c:pt idx="315">
                  <c:v>10543.1621438914</c:v>
                </c:pt>
                <c:pt idx="316">
                  <c:v>10566.7793449717</c:v>
                </c:pt>
                <c:pt idx="317">
                  <c:v>10587.8154076501</c:v>
                </c:pt>
                <c:pt idx="318">
                  <c:v>10606.4043268878</c:v>
                </c:pt>
                <c:pt idx="319">
                  <c:v>10622.6781867955</c:v>
                </c:pt>
                <c:pt idx="320">
                  <c:v>10636.7670031697</c:v>
                </c:pt>
                <c:pt idx="321">
                  <c:v>10648.7985772291</c:v>
                </c:pt>
                <c:pt idx="322">
                  <c:v>10658.8983602966</c:v>
                </c:pt>
                <c:pt idx="323">
                  <c:v>10667.1893291399</c:v>
                </c:pt>
                <c:pt idx="324">
                  <c:v>10673.7918716481</c:v>
                </c:pt>
                <c:pt idx="325">
                  <c:v>10678.8236824978</c:v>
                </c:pt>
                <c:pt idx="326">
                  <c:v>10682.3996684359</c:v>
                </c:pt>
                <c:pt idx="327">
                  <c:v>10684.6318627855</c:v>
                </c:pt>
                <c:pt idx="328">
                  <c:v>10685.6293487642</c:v>
                </c:pt>
                <c:pt idx="329">
                  <c:v>10685.4981911922</c:v>
                </c:pt>
                <c:pt idx="330">
                  <c:v>10684.3413761526</c:v>
                </c:pt>
                <c:pt idx="331">
                  <c:v>10682.2587581613</c:v>
                </c:pt>
                <c:pt idx="332">
                  <c:v>10679.3470143981</c:v>
                </c:pt>
                <c:pt idx="333">
                  <c:v>10675.6996055482</c:v>
                </c:pt>
                <c:pt idx="334">
                  <c:v>10671.4067428007</c:v>
                </c:pt>
                <c:pt idx="335">
                  <c:v>10666.5553605569</c:v>
                </c:pt>
                <c:pt idx="336">
                  <c:v>10661.2290944017</c:v>
                </c:pt>
                <c:pt idx="337">
                  <c:v>10655.5082638987</c:v>
                </c:pt>
                <c:pt idx="338">
                  <c:v>10649.4698597788</c:v>
                </c:pt>
                <c:pt idx="339">
                  <c:v>10643.1875350982</c:v>
                </c:pt>
                <c:pt idx="340">
                  <c:v>10636.7315999555</c:v>
                </c:pt>
                <c:pt idx="341">
                  <c:v>10630.1690193679</c:v>
                </c:pt>
                <c:pt idx="342">
                  <c:v>10623.5634139205</c:v>
                </c:pt>
                <c:pt idx="343">
                  <c:v>10616.9750628156</c:v>
                </c:pt>
                <c:pt idx="344">
                  <c:v>10610.4609089656</c:v>
                </c:pt>
                <c:pt idx="345">
                  <c:v>10604.0745657873</c:v>
                </c:pt>
                <c:pt idx="346">
                  <c:v>10597.8663253728</c:v>
                </c:pt>
                <c:pt idx="347">
                  <c:v>10591.8831677288</c:v>
                </c:pt>
                <c:pt idx="348">
                  <c:v>10586.1687707924</c:v>
                </c:pt>
                <c:pt idx="349">
                  <c:v>10580.7635209519</c:v>
                </c:pt>
                <c:pt idx="350">
                  <c:v>10575.7045238167</c:v>
                </c:pt>
                <c:pt idx="351">
                  <c:v>10571.0256149995</c:v>
                </c:pt>
                <c:pt idx="352">
                  <c:v>10566.7573706933</c:v>
                </c:pt>
                <c:pt idx="353">
                  <c:v>10562.9271178435</c:v>
                </c:pt>
                <c:pt idx="354">
                  <c:v>10559.5589437341</c:v>
                </c:pt>
                <c:pt idx="355">
                  <c:v>10556.6737048273</c:v>
                </c:pt>
                <c:pt idx="356">
                  <c:v>10554.2890347128</c:v>
                </c:pt>
                <c:pt idx="357">
                  <c:v>10552.4193510441</c:v>
                </c:pt>
                <c:pt idx="358">
                  <c:v>10551.0758613555</c:v>
                </c:pt>
                <c:pt idx="359">
                  <c:v>10550.2665676763</c:v>
                </c:pt>
                <c:pt idx="360">
                  <c:v>10549.9962698733</c:v>
                </c:pt>
                <c:pt idx="361">
                  <c:v>10550.2665676763</c:v>
                </c:pt>
                <c:pt idx="362">
                  <c:v>10551.0758613555</c:v>
                </c:pt>
                <c:pt idx="363">
                  <c:v>10552.4193510441</c:v>
                </c:pt>
                <c:pt idx="364">
                  <c:v>10554.2890347128</c:v>
                </c:pt>
                <c:pt idx="365">
                  <c:v>10556.6737048273</c:v>
                </c:pt>
                <c:pt idx="366">
                  <c:v>10559.5589437341</c:v>
                </c:pt>
                <c:pt idx="367">
                  <c:v>10562.9271178435</c:v>
                </c:pt>
                <c:pt idx="368">
                  <c:v>10566.7573706933</c:v>
                </c:pt>
                <c:pt idx="369">
                  <c:v>10571.0256149995</c:v>
                </c:pt>
                <c:pt idx="370">
                  <c:v>10575.7045238167</c:v>
                </c:pt>
                <c:pt idx="371">
                  <c:v>10580.7635209519</c:v>
                </c:pt>
                <c:pt idx="372">
                  <c:v>10586.1687707924</c:v>
                </c:pt>
                <c:pt idx="373">
                  <c:v>10591.8831677288</c:v>
                </c:pt>
                <c:pt idx="374">
                  <c:v>10597.8663253728</c:v>
                </c:pt>
                <c:pt idx="375">
                  <c:v>10604.0745657873</c:v>
                </c:pt>
                <c:pt idx="376">
                  <c:v>10610.4609089656</c:v>
                </c:pt>
                <c:pt idx="377">
                  <c:v>10616.9750628156</c:v>
                </c:pt>
                <c:pt idx="378">
                  <c:v>10623.5634139205</c:v>
                </c:pt>
                <c:pt idx="379">
                  <c:v>10630.1690193679</c:v>
                </c:pt>
                <c:pt idx="380">
                  <c:v>10636.7315999555</c:v>
                </c:pt>
                <c:pt idx="381">
                  <c:v>10643.1875350982</c:v>
                </c:pt>
                <c:pt idx="382">
                  <c:v>10649.4698597788</c:v>
                </c:pt>
                <c:pt idx="383">
                  <c:v>10655.5082638987</c:v>
                </c:pt>
                <c:pt idx="384">
                  <c:v>10661.2290944017</c:v>
                </c:pt>
                <c:pt idx="385">
                  <c:v>10666.5553605569</c:v>
                </c:pt>
                <c:pt idx="386">
                  <c:v>10671.4067428007</c:v>
                </c:pt>
                <c:pt idx="387">
                  <c:v>10675.6996055482</c:v>
                </c:pt>
                <c:pt idx="388">
                  <c:v>10679.3470143981</c:v>
                </c:pt>
                <c:pt idx="389">
                  <c:v>10682.2587581613</c:v>
                </c:pt>
                <c:pt idx="390">
                  <c:v>10684.3413761526</c:v>
                </c:pt>
                <c:pt idx="391">
                  <c:v>10685.4981911922</c:v>
                </c:pt>
                <c:pt idx="392">
                  <c:v>10685.6293487642</c:v>
                </c:pt>
                <c:pt idx="393">
                  <c:v>10684.6318627855</c:v>
                </c:pt>
                <c:pt idx="394">
                  <c:v>10682.3996684359</c:v>
                </c:pt>
                <c:pt idx="395">
                  <c:v>10678.8236824978</c:v>
                </c:pt>
                <c:pt idx="396">
                  <c:v>10673.7918716481</c:v>
                </c:pt>
                <c:pt idx="397">
                  <c:v>10667.1893291399</c:v>
                </c:pt>
                <c:pt idx="398">
                  <c:v>10658.8983602966</c:v>
                </c:pt>
                <c:pt idx="399">
                  <c:v>10648.7985772291</c:v>
                </c:pt>
                <c:pt idx="400">
                  <c:v>10636.7670031697</c:v>
                </c:pt>
                <c:pt idx="401">
                  <c:v>10622.6781867955</c:v>
                </c:pt>
                <c:pt idx="402">
                  <c:v>10606.4043268878</c:v>
                </c:pt>
                <c:pt idx="403">
                  <c:v>10587.8154076501</c:v>
                </c:pt>
                <c:pt idx="404">
                  <c:v>10566.7793449717</c:v>
                </c:pt>
                <c:pt idx="405">
                  <c:v>10543.1621438914</c:v>
                </c:pt>
                <c:pt idx="406">
                  <c:v>10516.8280674757</c:v>
                </c:pt>
                <c:pt idx="407">
                  <c:v>10487.6398172815</c:v>
                </c:pt>
                <c:pt idx="408">
                  <c:v>10455.4587255305</c:v>
                </c:pt>
                <c:pt idx="409">
                  <c:v>10420.1449590662</c:v>
                </c:pt>
                <c:pt idx="410">
                  <c:v>10381.5577351166</c:v>
                </c:pt>
                <c:pt idx="411">
                  <c:v>10339.5555488225</c:v>
                </c:pt>
                <c:pt idx="412">
                  <c:v>10293.996412434</c:v>
                </c:pt>
                <c:pt idx="413">
                  <c:v>10244.738106012</c:v>
                </c:pt>
                <c:pt idx="414">
                  <c:v>10191.6384394049</c:v>
                </c:pt>
                <c:pt idx="415">
                  <c:v>10134.5555252018</c:v>
                </c:pt>
                <c:pt idx="416">
                  <c:v>10073.3480622906</c:v>
                </c:pt>
                <c:pt idx="417">
                  <c:v>10007.8756295768</c:v>
                </c:pt>
                <c:pt idx="418">
                  <c:v>9937.99898934504</c:v>
                </c:pt>
                <c:pt idx="419">
                  <c:v>9863.58039966709</c:v>
                </c:pt>
                <c:pt idx="420">
                  <c:v>9784.48393518659</c:v>
                </c:pt>
                <c:pt idx="421">
                  <c:v>9700.5758155344</c:v>
                </c:pt>
                <c:pt idx="422">
                  <c:v>9611.72474055297</c:v>
                </c:pt>
                <c:pt idx="423">
                  <c:v>9517.80223143552</c:v>
                </c:pt>
                <c:pt idx="424">
                  <c:v>9418.68297681442</c:v>
                </c:pt>
                <c:pt idx="425">
                  <c:v>9314.24518276445</c:v>
                </c:pt>
                <c:pt idx="426">
                  <c:v>9204.37092562212</c:v>
                </c:pt>
                <c:pt idx="427">
                  <c:v>9088.94650646101</c:v>
                </c:pt>
                <c:pt idx="428">
                  <c:v>8967.86280600727</c:v>
                </c:pt>
                <c:pt idx="429">
                  <c:v>8841.01563872913</c:v>
                </c:pt>
                <c:pt idx="430">
                  <c:v>8708.30610478969</c:v>
                </c:pt>
                <c:pt idx="431">
                  <c:v>8569.64093851474</c:v>
                </c:pt>
                <c:pt idx="432">
                  <c:v>8424.93285199737</c:v>
                </c:pt>
                <c:pt idx="433">
                  <c:v>8274.10087243851</c:v>
                </c:pt>
                <c:pt idx="434">
                  <c:v>8117.0706718086</c:v>
                </c:pt>
                <c:pt idx="435">
                  <c:v>7953.77488741069</c:v>
                </c:pt>
                <c:pt idx="436">
                  <c:v>7784.15343192854</c:v>
                </c:pt>
                <c:pt idx="437">
                  <c:v>7608.15379155716</c:v>
                </c:pt>
                <c:pt idx="438">
                  <c:v>7425.73131083561</c:v>
                </c:pt>
                <c:pt idx="439">
                  <c:v>7236.84946283451</c:v>
                </c:pt>
                <c:pt idx="440">
                  <c:v>7041.48010339271</c:v>
                </c:pt>
                <c:pt idx="441">
                  <c:v>6839.60370814931</c:v>
                </c:pt>
                <c:pt idx="442">
                  <c:v>6631.20959117789</c:v>
                </c:pt>
                <c:pt idx="443">
                  <c:v>6416.29610410034</c:v>
                </c:pt>
                <c:pt idx="444">
                  <c:v>6194.87081463553</c:v>
                </c:pt>
                <c:pt idx="445">
                  <c:v>5966.95066362585</c:v>
                </c:pt>
                <c:pt idx="446">
                  <c:v>5732.5620996781</c:v>
                </c:pt>
                <c:pt idx="447">
                  <c:v>5491.74119065719</c:v>
                </c:pt>
                <c:pt idx="448">
                  <c:v>5244.53371137818</c:v>
                </c:pt>
                <c:pt idx="449">
                  <c:v>4990.99520695517</c:v>
                </c:pt>
                <c:pt idx="450">
                  <c:v>4731.19103138281</c:v>
                </c:pt>
                <c:pt idx="451">
                  <c:v>4465.19636104681</c:v>
                </c:pt>
                <c:pt idx="452">
                  <c:v>4193.09618298343</c:v>
                </c:pt>
                <c:pt idx="453">
                  <c:v>3914.98525783274</c:v>
                </c:pt>
                <c:pt idx="454">
                  <c:v>3630.96805755546</c:v>
                </c:pt>
                <c:pt idx="455">
                  <c:v>3341.15867810884</c:v>
                </c:pt>
                <c:pt idx="456">
                  <c:v>3045.68072739956</c:v>
                </c:pt>
                <c:pt idx="457">
                  <c:v>2744.66718895285</c:v>
                </c:pt>
                <c:pt idx="458">
                  <c:v>2438.26026185433</c:v>
                </c:pt>
                <c:pt idx="459">
                  <c:v>2126.61117763339</c:v>
                </c:pt>
                <c:pt idx="460">
                  <c:v>1809.87999486502</c:v>
                </c:pt>
                <c:pt idx="461">
                  <c:v>1488.23537236775</c:v>
                </c:pt>
                <c:pt idx="462">
                  <c:v>1161.85432196981</c:v>
                </c:pt>
                <c:pt idx="463">
                  <c:v>830.921941902654</c:v>
                </c:pt>
                <c:pt idx="464">
                  <c:v>495.631131959269</c:v>
                </c:pt>
                <c:pt idx="465">
                  <c:v>156.182291624711</c:v>
                </c:pt>
                <c:pt idx="466">
                  <c:v>-187.216997552421</c:v>
                </c:pt>
                <c:pt idx="467">
                  <c:v>-534.352304028026</c:v>
                </c:pt>
                <c:pt idx="468">
                  <c:v>-885.002691407719</c:v>
                </c:pt>
                <c:pt idx="469">
                  <c:v>-1238.94107527502</c:v>
                </c:pt>
                <c:pt idx="470">
                  <c:v>-1595.93459028547</c:v>
                </c:pt>
                <c:pt idx="471">
                  <c:v>-1955.74496609629</c:v>
                </c:pt>
                <c:pt idx="472">
                  <c:v>-2318.12891069763</c:v>
                </c:pt>
                <c:pt idx="473">
                  <c:v>-2682.83849971658</c:v>
                </c:pt>
                <c:pt idx="474">
                  <c:v>-3049.62157027946</c:v>
                </c:pt>
                <c:pt idx="475">
                  <c:v>-3418.22211803977</c:v>
                </c:pt>
                <c:pt idx="476">
                  <c:v>-3788.38069601042</c:v>
                </c:pt>
                <c:pt idx="477">
                  <c:v>-4159.8348138755</c:v>
                </c:pt>
                <c:pt idx="478">
                  <c:v>-4532.31933650198</c:v>
                </c:pt>
                <c:pt idx="479">
                  <c:v>-4905.56688042218</c:v>
                </c:pt>
                <c:pt idx="480">
                  <c:v>-5279.30820711358</c:v>
                </c:pt>
                <c:pt idx="481">
                  <c:v>-5653.27261196387</c:v>
                </c:pt>
                <c:pt idx="482">
                  <c:v>-6027.18830787423</c:v>
                </c:pt>
                <c:pt idx="483">
                  <c:v>-6400.78280252184</c:v>
                </c:pt>
                <c:pt idx="484">
                  <c:v>-6773.78326837473</c:v>
                </c:pt>
                <c:pt idx="485">
                  <c:v>-7145.91690462502</c:v>
                </c:pt>
                <c:pt idx="486">
                  <c:v>-7516.91129028167</c:v>
                </c:pt>
                <c:pt idx="487">
                  <c:v>-7886.49472774007</c:v>
                </c:pt>
                <c:pt idx="488">
                  <c:v>-8254.39657622117</c:v>
                </c:pt>
                <c:pt idx="489">
                  <c:v>-8620.34757454912</c:v>
                </c:pt>
                <c:pt idx="490">
                  <c:v>-8984.08015281141</c:v>
                </c:pt>
                <c:pt idx="491">
                  <c:v>-9345.32873251839</c:v>
                </c:pt>
                <c:pt idx="492">
                  <c:v>-9703.83001495176</c:v>
                </c:pt>
                <c:pt idx="493">
                  <c:v>-10059.3232574606</c:v>
                </c:pt>
                <c:pt idx="494">
                  <c:v>-10411.5505375309</c:v>
                </c:pt>
                <c:pt idx="495">
                  <c:v>-10760.2570045187</c:v>
                </c:pt>
                <c:pt idx="496">
                  <c:v>-11105.1911189986</c:v>
                </c:pt>
                <c:pt idx="497">
                  <c:v>-11446.1048797359</c:v>
                </c:pt>
                <c:pt idx="498">
                  <c:v>-11782.754038347</c:v>
                </c:pt>
                <c:pt idx="499">
                  <c:v>-12114.8983017614</c:v>
                </c:pt>
                <c:pt idx="500">
                  <c:v>-12442.301522647</c:v>
                </c:pt>
                <c:pt idx="501">
                  <c:v>-12764.7318780026</c:v>
                </c:pt>
                <c:pt idx="502">
                  <c:v>-13081.9620361613</c:v>
                </c:pt>
                <c:pt idx="503">
                  <c:v>-13393.7693124847</c:v>
                </c:pt>
                <c:pt idx="504">
                  <c:v>-13699.9358140572</c:v>
                </c:pt>
                <c:pt idx="505">
                  <c:v>-14000.2485737215</c:v>
                </c:pt>
                <c:pt idx="506">
                  <c:v>-14294.4996738165</c:v>
                </c:pt>
                <c:pt idx="507">
                  <c:v>-14582.4863600039</c:v>
                </c:pt>
                <c:pt idx="508">
                  <c:v>-14864.0111455834</c:v>
                </c:pt>
                <c:pt idx="509">
                  <c:v>-15138.881906714</c:v>
                </c:pt>
                <c:pt idx="510">
                  <c:v>-15406.9119689681</c:v>
                </c:pt>
                <c:pt idx="511">
                  <c:v>-15667.9201856534</c:v>
                </c:pt>
                <c:pt idx="512">
                  <c:v>-15921.7310083442</c:v>
                </c:pt>
                <c:pt idx="513">
                  <c:v>-16168.1745500656</c:v>
                </c:pt>
                <c:pt idx="514">
                  <c:v>-16407.0866415744</c:v>
                </c:pt>
                <c:pt idx="515">
                  <c:v>-16638.3088811793</c:v>
                </c:pt>
                <c:pt idx="516">
                  <c:v>-16861.6886785396</c:v>
                </c:pt>
                <c:pt idx="517">
                  <c:v>-17077.0792928734</c:v>
                </c:pt>
                <c:pt idx="518">
                  <c:v>-17284.3398660027</c:v>
                </c:pt>
                <c:pt idx="519">
                  <c:v>-17483.3354506494</c:v>
                </c:pt>
                <c:pt idx="520">
                  <c:v>-17673.937034389</c:v>
                </c:pt>
                <c:pt idx="521">
                  <c:v>-17856.0215596557</c:v>
                </c:pt>
                <c:pt idx="522">
                  <c:v>-18029.4719401801</c:v>
                </c:pt>
                <c:pt idx="523">
                  <c:v>-18194.1770742249</c:v>
                </c:pt>
                <c:pt idx="524">
                  <c:v>-18350.031854974</c:v>
                </c:pt>
                <c:pt idx="525">
                  <c:v>-18496.9371784089</c:v>
                </c:pt>
                <c:pt idx="526">
                  <c:v>-18634.7999489947</c:v>
                </c:pt>
                <c:pt idx="527">
                  <c:v>-18763.5330834798</c:v>
                </c:pt>
                <c:pt idx="528">
                  <c:v>-18883.0555130949</c:v>
                </c:pt>
                <c:pt idx="529">
                  <c:v>-18993.2921844225</c:v>
                </c:pt>
                <c:pt idx="530">
                  <c:v>-19094.1740591865</c:v>
                </c:pt>
                <c:pt idx="531">
                  <c:v>-19185.6381131976</c:v>
                </c:pt>
                <c:pt idx="532">
                  <c:v>-19267.6273346667</c:v>
                </c:pt>
                <c:pt idx="533">
                  <c:v>-19340.0907220861</c:v>
                </c:pt>
                <c:pt idx="534">
                  <c:v>-19402.983281854</c:v>
                </c:pt>
                <c:pt idx="535">
                  <c:v>-19456.2660258038</c:v>
                </c:pt>
                <c:pt idx="536">
                  <c:v>-19499.9059687773</c:v>
                </c:pt>
                <c:pt idx="537">
                  <c:v>-19533.8761263655</c:v>
                </c:pt>
                <c:pt idx="538">
                  <c:v>-19558.1555129187</c:v>
                </c:pt>
                <c:pt idx="539">
                  <c:v>-19572.7291399113</c:v>
                </c:pt>
                <c:pt idx="540">
                  <c:v>-19577.588014727</c:v>
                </c:pt>
                <c:pt idx="541">
                  <c:v>-19572.7291399113</c:v>
                </c:pt>
                <c:pt idx="542">
                  <c:v>-19558.1555129187</c:v>
                </c:pt>
                <c:pt idx="543">
                  <c:v>-19533.8761263655</c:v>
                </c:pt>
                <c:pt idx="544">
                  <c:v>-19499.9059687773</c:v>
                </c:pt>
                <c:pt idx="545">
                  <c:v>-19456.2660258038</c:v>
                </c:pt>
                <c:pt idx="546">
                  <c:v>-19402.983281854</c:v>
                </c:pt>
                <c:pt idx="547">
                  <c:v>-19340.0907220861</c:v>
                </c:pt>
                <c:pt idx="548">
                  <c:v>-19267.6273346667</c:v>
                </c:pt>
                <c:pt idx="549">
                  <c:v>-19185.6381131976</c:v>
                </c:pt>
                <c:pt idx="550">
                  <c:v>-19094.1740591865</c:v>
                </c:pt>
                <c:pt idx="551">
                  <c:v>-18993.2921844225</c:v>
                </c:pt>
                <c:pt idx="552">
                  <c:v>-18883.0555130949</c:v>
                </c:pt>
                <c:pt idx="553">
                  <c:v>-18763.5330834798</c:v>
                </c:pt>
                <c:pt idx="554">
                  <c:v>-18634.7999489947</c:v>
                </c:pt>
                <c:pt idx="555">
                  <c:v>-18496.9371784089</c:v>
                </c:pt>
                <c:pt idx="556">
                  <c:v>-18350.031854974</c:v>
                </c:pt>
                <c:pt idx="557">
                  <c:v>-18194.1770742249</c:v>
                </c:pt>
                <c:pt idx="558">
                  <c:v>-18029.4719401801</c:v>
                </c:pt>
                <c:pt idx="559">
                  <c:v>-17856.0215596558</c:v>
                </c:pt>
                <c:pt idx="560">
                  <c:v>-17673.937034389</c:v>
                </c:pt>
                <c:pt idx="561">
                  <c:v>-17483.3354506494</c:v>
                </c:pt>
                <c:pt idx="562">
                  <c:v>-17284.3398660027</c:v>
                </c:pt>
                <c:pt idx="563">
                  <c:v>-17077.0792928734</c:v>
                </c:pt>
                <c:pt idx="564">
                  <c:v>-16861.6886785396</c:v>
                </c:pt>
                <c:pt idx="565">
                  <c:v>-16638.3088811793</c:v>
                </c:pt>
                <c:pt idx="566">
                  <c:v>-16407.0866415744</c:v>
                </c:pt>
                <c:pt idx="567">
                  <c:v>-16168.1745500656</c:v>
                </c:pt>
                <c:pt idx="568">
                  <c:v>-15921.7310083442</c:v>
                </c:pt>
                <c:pt idx="569">
                  <c:v>-15667.9201856534</c:v>
                </c:pt>
                <c:pt idx="570">
                  <c:v>-15406.9119689681</c:v>
                </c:pt>
                <c:pt idx="571">
                  <c:v>-15138.881906714</c:v>
                </c:pt>
                <c:pt idx="572">
                  <c:v>-14864.0111455834</c:v>
                </c:pt>
                <c:pt idx="573">
                  <c:v>-14582.4863600039</c:v>
                </c:pt>
                <c:pt idx="574">
                  <c:v>-14294.4996738165</c:v>
                </c:pt>
                <c:pt idx="575">
                  <c:v>-14000.2485737215</c:v>
                </c:pt>
                <c:pt idx="576">
                  <c:v>-13699.9358140572</c:v>
                </c:pt>
                <c:pt idx="577">
                  <c:v>-13393.7693124847</c:v>
                </c:pt>
                <c:pt idx="578">
                  <c:v>-13081.9620361613</c:v>
                </c:pt>
                <c:pt idx="579">
                  <c:v>-12764.7318780026</c:v>
                </c:pt>
                <c:pt idx="580">
                  <c:v>-12442.301522647</c:v>
                </c:pt>
                <c:pt idx="581">
                  <c:v>-12114.8983017614</c:v>
                </c:pt>
                <c:pt idx="582">
                  <c:v>-11782.754038347</c:v>
                </c:pt>
                <c:pt idx="583">
                  <c:v>-11446.1048797359</c:v>
                </c:pt>
                <c:pt idx="584">
                  <c:v>-11105.1911189986</c:v>
                </c:pt>
                <c:pt idx="585">
                  <c:v>-10760.2570045188</c:v>
                </c:pt>
                <c:pt idx="586">
                  <c:v>-10411.5505375309</c:v>
                </c:pt>
                <c:pt idx="587">
                  <c:v>-10059.3232574606</c:v>
                </c:pt>
                <c:pt idx="588">
                  <c:v>-9703.83001495179</c:v>
                </c:pt>
                <c:pt idx="589">
                  <c:v>-9345.3287325184</c:v>
                </c:pt>
                <c:pt idx="590">
                  <c:v>-8984.08015281142</c:v>
                </c:pt>
                <c:pt idx="591">
                  <c:v>-8620.34757454912</c:v>
                </c:pt>
                <c:pt idx="592">
                  <c:v>-8254.39657622118</c:v>
                </c:pt>
                <c:pt idx="593">
                  <c:v>-7886.49472774008</c:v>
                </c:pt>
                <c:pt idx="594">
                  <c:v>-7516.9112902817</c:v>
                </c:pt>
                <c:pt idx="595">
                  <c:v>-7145.91690462503</c:v>
                </c:pt>
                <c:pt idx="596">
                  <c:v>-6773.78326837475</c:v>
                </c:pt>
                <c:pt idx="597">
                  <c:v>-6400.78280252185</c:v>
                </c:pt>
                <c:pt idx="598">
                  <c:v>-6027.18830787424</c:v>
                </c:pt>
                <c:pt idx="599">
                  <c:v>-5653.27261196388</c:v>
                </c:pt>
                <c:pt idx="600">
                  <c:v>-5279.30820711357</c:v>
                </c:pt>
                <c:pt idx="601">
                  <c:v>-4905.56688042221</c:v>
                </c:pt>
                <c:pt idx="602">
                  <c:v>-4532.31933650199</c:v>
                </c:pt>
                <c:pt idx="603">
                  <c:v>-4159.83481387551</c:v>
                </c:pt>
                <c:pt idx="604">
                  <c:v>-3788.38069601043</c:v>
                </c:pt>
                <c:pt idx="605">
                  <c:v>-3418.22211803978</c:v>
                </c:pt>
                <c:pt idx="606">
                  <c:v>-3049.62157027945</c:v>
                </c:pt>
                <c:pt idx="607">
                  <c:v>-2682.83849971657</c:v>
                </c:pt>
                <c:pt idx="608">
                  <c:v>-2318.12891069764</c:v>
                </c:pt>
                <c:pt idx="609">
                  <c:v>-1955.7449660963</c:v>
                </c:pt>
                <c:pt idx="610">
                  <c:v>-1595.9345902855</c:v>
                </c:pt>
                <c:pt idx="611">
                  <c:v>-1238.94107527504</c:v>
                </c:pt>
                <c:pt idx="612">
                  <c:v>-885.002691407729</c:v>
                </c:pt>
                <c:pt idx="613">
                  <c:v>-534.352304028019</c:v>
                </c:pt>
                <c:pt idx="614">
                  <c:v>-187.216997552429</c:v>
                </c:pt>
                <c:pt idx="615">
                  <c:v>156.182291624718</c:v>
                </c:pt>
                <c:pt idx="616">
                  <c:v>495.631131959243</c:v>
                </c:pt>
                <c:pt idx="617">
                  <c:v>830.921941902645</c:v>
                </c:pt>
                <c:pt idx="618">
                  <c:v>1161.8543219698</c:v>
                </c:pt>
                <c:pt idx="619">
                  <c:v>1488.23537236772</c:v>
                </c:pt>
                <c:pt idx="620">
                  <c:v>1809.87999486501</c:v>
                </c:pt>
                <c:pt idx="621">
                  <c:v>2126.61117763338</c:v>
                </c:pt>
                <c:pt idx="622">
                  <c:v>2438.26026185434</c:v>
                </c:pt>
                <c:pt idx="623">
                  <c:v>2744.66718895285</c:v>
                </c:pt>
                <c:pt idx="624">
                  <c:v>3045.68072739955</c:v>
                </c:pt>
                <c:pt idx="625">
                  <c:v>3341.15867810882</c:v>
                </c:pt>
                <c:pt idx="626">
                  <c:v>3630.96805755545</c:v>
                </c:pt>
                <c:pt idx="627">
                  <c:v>3914.98525783273</c:v>
                </c:pt>
                <c:pt idx="628">
                  <c:v>4193.09618298344</c:v>
                </c:pt>
                <c:pt idx="629">
                  <c:v>4465.19636104681</c:v>
                </c:pt>
                <c:pt idx="630">
                  <c:v>4731.1910313828</c:v>
                </c:pt>
                <c:pt idx="631">
                  <c:v>4990.99520695517</c:v>
                </c:pt>
                <c:pt idx="632">
                  <c:v>5244.53371137816</c:v>
                </c:pt>
                <c:pt idx="633">
                  <c:v>5491.74119065718</c:v>
                </c:pt>
                <c:pt idx="634">
                  <c:v>5732.56209967808</c:v>
                </c:pt>
                <c:pt idx="635">
                  <c:v>5966.95066362585</c:v>
                </c:pt>
                <c:pt idx="636">
                  <c:v>6194.87081463552</c:v>
                </c:pt>
                <c:pt idx="637">
                  <c:v>6416.29610410034</c:v>
                </c:pt>
                <c:pt idx="638">
                  <c:v>6631.20959117789</c:v>
                </c:pt>
                <c:pt idx="639">
                  <c:v>6839.60370814929</c:v>
                </c:pt>
                <c:pt idx="640">
                  <c:v>7041.4801033927</c:v>
                </c:pt>
                <c:pt idx="641">
                  <c:v>7236.84946283451</c:v>
                </c:pt>
                <c:pt idx="642">
                  <c:v>7425.73131083562</c:v>
                </c:pt>
                <c:pt idx="643">
                  <c:v>7608.15379155715</c:v>
                </c:pt>
                <c:pt idx="644">
                  <c:v>7784.15343192854</c:v>
                </c:pt>
                <c:pt idx="645">
                  <c:v>7953.77488741068</c:v>
                </c:pt>
                <c:pt idx="646">
                  <c:v>8117.0706718086</c:v>
                </c:pt>
                <c:pt idx="647">
                  <c:v>8274.10087243849</c:v>
                </c:pt>
                <c:pt idx="648">
                  <c:v>8424.93285199737</c:v>
                </c:pt>
                <c:pt idx="649">
                  <c:v>8569.64093851473</c:v>
                </c:pt>
                <c:pt idx="650">
                  <c:v>8708.30610478968</c:v>
                </c:pt>
                <c:pt idx="651">
                  <c:v>8841.01563872913</c:v>
                </c:pt>
                <c:pt idx="652">
                  <c:v>8967.86280600726</c:v>
                </c:pt>
                <c:pt idx="653">
                  <c:v>9088.94650646101</c:v>
                </c:pt>
                <c:pt idx="654">
                  <c:v>9204.37092562212</c:v>
                </c:pt>
                <c:pt idx="655">
                  <c:v>9314.24518276444</c:v>
                </c:pt>
                <c:pt idx="656">
                  <c:v>9418.68297681441</c:v>
                </c:pt>
                <c:pt idx="657">
                  <c:v>9517.80223143553</c:v>
                </c:pt>
                <c:pt idx="658">
                  <c:v>9611.72474055297</c:v>
                </c:pt>
                <c:pt idx="659">
                  <c:v>9700.57581553441</c:v>
                </c:pt>
                <c:pt idx="660">
                  <c:v>9784.48393518658</c:v>
                </c:pt>
                <c:pt idx="661">
                  <c:v>9863.58039966709</c:v>
                </c:pt>
                <c:pt idx="662">
                  <c:v>9937.99898934505</c:v>
                </c:pt>
                <c:pt idx="663">
                  <c:v>10007.8756295768</c:v>
                </c:pt>
                <c:pt idx="664">
                  <c:v>10073.3480622906</c:v>
                </c:pt>
                <c:pt idx="665">
                  <c:v>10134.5555252018</c:v>
                </c:pt>
                <c:pt idx="666">
                  <c:v>10191.6384394049</c:v>
                </c:pt>
                <c:pt idx="667">
                  <c:v>10244.738106012</c:v>
                </c:pt>
                <c:pt idx="668">
                  <c:v>10293.996412434</c:v>
                </c:pt>
                <c:pt idx="669">
                  <c:v>10339.5555488225</c:v>
                </c:pt>
                <c:pt idx="670">
                  <c:v>10381.5577351166</c:v>
                </c:pt>
                <c:pt idx="671">
                  <c:v>10420.1449590662</c:v>
                </c:pt>
                <c:pt idx="672">
                  <c:v>10455.4587255305</c:v>
                </c:pt>
                <c:pt idx="673">
                  <c:v>10487.6398172815</c:v>
                </c:pt>
                <c:pt idx="674">
                  <c:v>10516.8280674757</c:v>
                </c:pt>
                <c:pt idx="675">
                  <c:v>10543.1621438914</c:v>
                </c:pt>
                <c:pt idx="676">
                  <c:v>10566.7793449717</c:v>
                </c:pt>
                <c:pt idx="677">
                  <c:v>10587.8154076501</c:v>
                </c:pt>
                <c:pt idx="678">
                  <c:v>10606.4043268878</c:v>
                </c:pt>
                <c:pt idx="679">
                  <c:v>10622.6781867955</c:v>
                </c:pt>
                <c:pt idx="680">
                  <c:v>10636.7670031697</c:v>
                </c:pt>
                <c:pt idx="681">
                  <c:v>10648.7985772291</c:v>
                </c:pt>
                <c:pt idx="682">
                  <c:v>10658.8983602966</c:v>
                </c:pt>
                <c:pt idx="683">
                  <c:v>10667.1893291399</c:v>
                </c:pt>
                <c:pt idx="684">
                  <c:v>10673.7918716481</c:v>
                </c:pt>
                <c:pt idx="685">
                  <c:v>10678.8236824978</c:v>
                </c:pt>
                <c:pt idx="686">
                  <c:v>10682.399668436</c:v>
                </c:pt>
                <c:pt idx="687">
                  <c:v>10684.6318627855</c:v>
                </c:pt>
                <c:pt idx="688">
                  <c:v>10685.6293487642</c:v>
                </c:pt>
                <c:pt idx="689">
                  <c:v>10685.4981911922</c:v>
                </c:pt>
                <c:pt idx="690">
                  <c:v>10684.3413761526</c:v>
                </c:pt>
                <c:pt idx="691">
                  <c:v>10682.2587581613</c:v>
                </c:pt>
                <c:pt idx="692">
                  <c:v>10679.3470143981</c:v>
                </c:pt>
                <c:pt idx="693">
                  <c:v>10675.6996055482</c:v>
                </c:pt>
                <c:pt idx="694">
                  <c:v>10671.4067428007</c:v>
                </c:pt>
                <c:pt idx="695">
                  <c:v>10666.5553605569</c:v>
                </c:pt>
                <c:pt idx="696">
                  <c:v>10661.2290944017</c:v>
                </c:pt>
                <c:pt idx="697">
                  <c:v>10655.5082638987</c:v>
                </c:pt>
                <c:pt idx="698">
                  <c:v>10649.4698597788</c:v>
                </c:pt>
                <c:pt idx="699">
                  <c:v>10643.1875350982</c:v>
                </c:pt>
                <c:pt idx="700">
                  <c:v>10636.7315999555</c:v>
                </c:pt>
                <c:pt idx="701">
                  <c:v>10630.1690193679</c:v>
                </c:pt>
                <c:pt idx="702">
                  <c:v>10623.5634139205</c:v>
                </c:pt>
                <c:pt idx="703">
                  <c:v>10616.9750628156</c:v>
                </c:pt>
                <c:pt idx="704">
                  <c:v>10610.4609089656</c:v>
                </c:pt>
                <c:pt idx="705">
                  <c:v>10604.0745657873</c:v>
                </c:pt>
                <c:pt idx="706">
                  <c:v>10597.8663253728</c:v>
                </c:pt>
                <c:pt idx="707">
                  <c:v>10591.8831677288</c:v>
                </c:pt>
                <c:pt idx="708">
                  <c:v>10586.1687707924</c:v>
                </c:pt>
                <c:pt idx="709">
                  <c:v>10580.7635209519</c:v>
                </c:pt>
                <c:pt idx="710">
                  <c:v>10575.7045238167</c:v>
                </c:pt>
                <c:pt idx="711">
                  <c:v>10571.0256149995</c:v>
                </c:pt>
                <c:pt idx="712">
                  <c:v>10566.7573706933</c:v>
                </c:pt>
                <c:pt idx="713">
                  <c:v>10562.9271178435</c:v>
                </c:pt>
                <c:pt idx="714">
                  <c:v>10559.5589437341</c:v>
                </c:pt>
                <c:pt idx="715">
                  <c:v>10556.6737048273</c:v>
                </c:pt>
                <c:pt idx="716">
                  <c:v>10554.2890347128</c:v>
                </c:pt>
                <c:pt idx="717">
                  <c:v>10552.4193510441</c:v>
                </c:pt>
                <c:pt idx="718">
                  <c:v>10551.0758613555</c:v>
                </c:pt>
                <c:pt idx="719">
                  <c:v>10550.2665676763</c:v>
                </c:pt>
                <c:pt idx="720">
                  <c:v>10549.9962698733</c:v>
                </c:pt>
              </c:numCache>
            </c:numRef>
          </c:yVal>
          <c:smooth val="1"/>
        </c:ser>
        <c:axId val="52229946"/>
        <c:axId val="43687357"/>
      </c:scatterChart>
      <c:valAx>
        <c:axId val="52229946"/>
        <c:scaling>
          <c:orientation val="minMax"/>
          <c:max val="540"/>
          <c:min val="-180"/>
        </c:scaling>
        <c:delete val="0"/>
        <c:axPos val="b"/>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906512146632401"/>
              <c:y val="0.896449704142012"/>
            </c:manualLayout>
          </c:layout>
          <c:overlay val="0"/>
          <c:spPr>
            <a:noFill/>
            <a:ln w="0">
              <a:noFill/>
            </a:ln>
          </c:spPr>
        </c:title>
        <c:numFmt formatCode="0\°" sourceLinked="0"/>
        <c:majorTickMark val="out"/>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43687357"/>
        <c:crossesAt val="0"/>
        <c:crossBetween val="midCat"/>
        <c:majorUnit val="90"/>
        <c:minorUnit val="45"/>
      </c:valAx>
      <c:valAx>
        <c:axId val="43687357"/>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0" sz="1000" strike="noStrike" u="sng">
                    <a:uFillTx/>
                    <a:latin typeface="Arial"/>
                  </a:rPr>
                  <a:t> </a:t>
                </a:r>
                <a:r>
                  <a:rPr b="0" sz="1000" strike="noStrike" u="sng">
                    <a:uFillTx/>
                    <a:latin typeface="Times New Roman"/>
                  </a:rPr>
                  <a:t>F</a:t>
                </a:r>
                <a:r>
                  <a:rPr b="0" sz="1000" strike="noStrike" u="sng">
                    <a:uFillTx/>
                    <a:latin typeface="Arial"/>
                  </a:rPr>
                  <a:t>  </a:t>
                </a:r>
                <a:r>
                  <a:rPr b="1" sz="1000" strike="noStrike" u="none">
                    <a:uFillTx/>
                    <a:latin typeface="Arial"/>
                  </a:rPr>
                  <a:t/>
                </a:r>
              </a:p>
              <a:p>
                <a:pPr>
                  <a:defRPr b="0" sz="1300" strike="noStrike" u="none">
                    <a:uFillTx/>
                    <a:latin typeface="Arial"/>
                  </a:defRPr>
                </a:pPr>
                <a:r>
                  <a:rPr b="0" sz="1000" strike="noStrike" u="none">
                    <a:uFillTx/>
                    <a:latin typeface="Arial"/>
                  </a:rPr>
                  <a:t>N</a:t>
                </a:r>
              </a:p>
            </c:rich>
          </c:tx>
          <c:layout>
            <c:manualLayout>
              <c:xMode val="edge"/>
              <c:yMode val="edge"/>
              <c:x val="0.0433011685981671"/>
              <c:y val="0.0142549757934373"/>
            </c:manualLayout>
          </c:layout>
          <c:overlay val="0"/>
          <c:spPr>
            <a:noFill/>
            <a:ln w="0">
              <a:noFill/>
            </a:ln>
          </c:spPr>
        </c:title>
        <c:numFmt formatCode="0" sourceLinked="0"/>
        <c:majorTickMark val="out"/>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52229946"/>
        <c:crossesAt val="-18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Vertikalkraft über dem Kurbelwinkel nach Massenausgleich durch Gegengewicht an der Kurbelwelle</a:t>
            </a:r>
          </a:p>
        </c:rich>
      </c:tx>
      <c:layout>
        <c:manualLayout>
          <c:xMode val="edge"/>
          <c:yMode val="edge"/>
          <c:x val="0.202472545538239"/>
          <c:y val="0.0138616450895776"/>
        </c:manualLayout>
      </c:layout>
      <c:overlay val="0"/>
      <c:spPr>
        <a:noFill/>
        <a:ln w="0">
          <a:noFill/>
        </a:ln>
      </c:spPr>
    </c:title>
    <c:autoTitleDeleted val="0"/>
    <c:plotArea>
      <c:layout>
        <c:manualLayout>
          <c:xMode val="edge"/>
          <c:yMode val="edge"/>
          <c:x val="0.0069704741237588"/>
          <c:y val="0.211717013207794"/>
          <c:w val="0.993029525876241"/>
          <c:h val="0.788282986792206"/>
        </c:manualLayout>
      </c:layout>
      <c:scatterChart>
        <c:scatterStyle val="line"/>
        <c:varyColors val="0"/>
        <c:ser>
          <c:idx val="0"/>
          <c:order val="0"/>
          <c:tx>
            <c:strRef>
              <c:f>'Einfacher Massenausgleich'!$P$7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Massenausgleich'!$P$9:$P$81</c:f>
              <c:numCache>
                <c:formatCode>0.000000</c:formatCode>
                <c:ptCount val="73"/>
                <c:pt idx="0">
                  <c:v>0.606453588784548</c:v>
                </c:pt>
                <c:pt idx="1">
                  <c:v>0.601870771766829</c:v>
                </c:pt>
                <c:pt idx="2">
                  <c:v>0.588206930206769</c:v>
                </c:pt>
                <c:pt idx="3">
                  <c:v>0.565715704565869</c:v>
                </c:pt>
                <c:pt idx="4">
                  <c:v>0.534819040163216</c:v>
                </c:pt>
                <c:pt idx="5">
                  <c:v>0.496105442691803</c:v>
                </c:pt>
                <c:pt idx="6">
                  <c:v>0.450326437289586</c:v>
                </c:pt>
                <c:pt idx="7">
                  <c:v>0.398390197994432</c:v>
                </c:pt>
                <c:pt idx="8">
                  <c:v>0.341351135277985</c:v>
                </c:pt>
                <c:pt idx="9">
                  <c:v>0.280394170655257</c:v>
                </c:pt>
                <c:pt idx="10">
                  <c:v>0.21681254039144</c:v>
                </c:pt>
                <c:pt idx="11">
                  <c:v>0.151978303077688</c:v>
                </c:pt>
                <c:pt idx="12">
                  <c:v>0.0873053073084996</c:v>
                </c:pt>
                <c:pt idx="13">
                  <c:v>0.0242051967559614</c:v>
                </c:pt>
                <c:pt idx="14">
                  <c:v>-0.0359619738702198</c:v>
                </c:pt>
                <c:pt idx="15">
                  <c:v>-0.091939894891919</c:v>
                </c:pt>
                <c:pt idx="16">
                  <c:v>-0.142627403350632</c:v>
                </c:pt>
                <c:pt idx="17">
                  <c:v>-0.187125033557836</c:v>
                </c:pt>
                <c:pt idx="18">
                  <c:v>-0.224772566683448</c:v>
                </c:pt>
                <c:pt idx="19">
                  <c:v>-0.255173990060635</c:v>
                </c:pt>
                <c:pt idx="20">
                  <c:v>-0.278207422708161</c:v>
                </c:pt>
                <c:pt idx="21">
                  <c:v>-0.294019131291412</c:v>
                </c:pt>
                <c:pt idx="22">
                  <c:v>-0.303002482303898</c:v>
                </c:pt>
                <c:pt idx="23">
                  <c:v>-0.305764244199254</c:v>
                </c:pt>
                <c:pt idx="24">
                  <c:v>-0.303081799481589</c:v>
                </c:pt>
                <c:pt idx="25">
                  <c:v>-0.29585538794242</c:v>
                </c:pt>
                <c:pt idx="26">
                  <c:v>-0.285059450060649</c:v>
                </c:pt>
                <c:pt idx="27">
                  <c:v>-0.27169657034288</c:v>
                </c:pt>
                <c:pt idx="28">
                  <c:v>-0.2567566123657</c:v>
                </c:pt>
                <c:pt idx="29">
                  <c:v>-0.241182595187899</c:v>
                </c:pt>
                <c:pt idx="30">
                  <c:v>-0.225843866290663</c:v>
                </c:pt>
                <c:pt idx="31">
                  <c:v>-0.211516306993327</c:v>
                </c:pt>
                <c:pt idx="32">
                  <c:v>-0.198868726837997</c:v>
                </c:pt>
                <c:pt idx="33">
                  <c:v>-0.188454272831761</c:v>
                </c:pt>
                <c:pt idx="34">
                  <c:v>-0.180705568678998</c:v>
                </c:pt>
                <c:pt idx="35">
                  <c:v>-0.175932360208495</c:v>
                </c:pt>
                <c:pt idx="36">
                  <c:v>-0.174320624795628</c:v>
                </c:pt>
                <c:pt idx="37">
                  <c:v>-0.175932360208495</c:v>
                </c:pt>
                <c:pt idx="38">
                  <c:v>-0.180705568678998</c:v>
                </c:pt>
                <c:pt idx="39">
                  <c:v>-0.188454272831761</c:v>
                </c:pt>
                <c:pt idx="40">
                  <c:v>-0.198868726837997</c:v>
                </c:pt>
                <c:pt idx="41">
                  <c:v>-0.211516306993327</c:v>
                </c:pt>
                <c:pt idx="42">
                  <c:v>-0.225843866290664</c:v>
                </c:pt>
                <c:pt idx="43">
                  <c:v>-0.241182595187899</c:v>
                </c:pt>
                <c:pt idx="44">
                  <c:v>-0.2567566123657</c:v>
                </c:pt>
                <c:pt idx="45">
                  <c:v>-0.27169657034288</c:v>
                </c:pt>
                <c:pt idx="46">
                  <c:v>-0.285059450060649</c:v>
                </c:pt>
                <c:pt idx="47">
                  <c:v>-0.29585538794242</c:v>
                </c:pt>
                <c:pt idx="48">
                  <c:v>-0.303081799481589</c:v>
                </c:pt>
                <c:pt idx="49">
                  <c:v>-0.305764244199254</c:v>
                </c:pt>
                <c:pt idx="50">
                  <c:v>-0.303002482303898</c:v>
                </c:pt>
                <c:pt idx="51">
                  <c:v>-0.294019131291412</c:v>
                </c:pt>
                <c:pt idx="52">
                  <c:v>-0.278207422708161</c:v>
                </c:pt>
                <c:pt idx="53">
                  <c:v>-0.255173990060635</c:v>
                </c:pt>
                <c:pt idx="54">
                  <c:v>-0.224772566683448</c:v>
                </c:pt>
                <c:pt idx="55">
                  <c:v>-0.187125033557836</c:v>
                </c:pt>
                <c:pt idx="56">
                  <c:v>-0.142627403350632</c:v>
                </c:pt>
                <c:pt idx="57">
                  <c:v>-0.0919398948919187</c:v>
                </c:pt>
                <c:pt idx="58">
                  <c:v>-0.0359619738702203</c:v>
                </c:pt>
                <c:pt idx="59">
                  <c:v>0.0242051967559615</c:v>
                </c:pt>
                <c:pt idx="60">
                  <c:v>0.0873053073084996</c:v>
                </c:pt>
                <c:pt idx="61">
                  <c:v>0.151978303077688</c:v>
                </c:pt>
                <c:pt idx="62">
                  <c:v>0.21681254039144</c:v>
                </c:pt>
                <c:pt idx="63">
                  <c:v>0.280394170655257</c:v>
                </c:pt>
                <c:pt idx="64">
                  <c:v>0.341351135277984</c:v>
                </c:pt>
                <c:pt idx="65">
                  <c:v>0.398390197994432</c:v>
                </c:pt>
                <c:pt idx="66">
                  <c:v>0.450326437289586</c:v>
                </c:pt>
                <c:pt idx="67">
                  <c:v>0.496105442691803</c:v>
                </c:pt>
                <c:pt idx="68">
                  <c:v>0.534819040163216</c:v>
                </c:pt>
                <c:pt idx="69">
                  <c:v>0.565715704565869</c:v>
                </c:pt>
                <c:pt idx="70">
                  <c:v>0.588206930206769</c:v>
                </c:pt>
                <c:pt idx="71">
                  <c:v>0.601870771766829</c:v>
                </c:pt>
                <c:pt idx="72">
                  <c:v>0.606453588784548</c:v>
                </c:pt>
              </c:numCache>
            </c:numRef>
          </c:yVal>
          <c:smooth val="1"/>
        </c:ser>
        <c:ser>
          <c:idx val="1"/>
          <c:order val="1"/>
          <c:tx>
            <c:strRef>
              <c:f>"Ohne Ausgleich"</c:f>
              <c:strCache>
                <c:ptCount val="1"/>
                <c:pt idx="0">
                  <c:v>Ohne Ausgleich</c:v>
                </c:pt>
              </c:strCache>
            </c:strRef>
          </c:tx>
          <c:spPr>
            <a:solidFill>
              <a:srgbClr val="0000ff"/>
            </a:solidFill>
            <a:ln w="25200">
              <a:solidFill>
                <a:srgbClr val="0000ff"/>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Massenausgleich'!$N$9:$N$81</c:f>
              <c:numCache>
                <c:formatCode>0.000000</c:formatCode>
                <c:ptCount val="73"/>
                <c:pt idx="0">
                  <c:v>1</c:v>
                </c:pt>
                <c:pt idx="1">
                  <c:v>0.993919620072696</c:v>
                </c:pt>
                <c:pt idx="2">
                  <c:v>0.975774487141877</c:v>
                </c:pt>
                <c:pt idx="3">
                  <c:v>0.945852347002252</c:v>
                </c:pt>
                <c:pt idx="4">
                  <c:v>0.904631698719152</c:v>
                </c:pt>
                <c:pt idx="5">
                  <c:v>0.852779619736695</c:v>
                </c:pt>
                <c:pt idx="6">
                  <c:v>0.791147626970365</c:v>
                </c:pt>
                <c:pt idx="7">
                  <c:v>0.720764545264166</c:v>
                </c:pt>
                <c:pt idx="8">
                  <c:v>0.642825176698998</c:v>
                </c:pt>
                <c:pt idx="9">
                  <c:v>0.558673506737333</c:v>
                </c:pt>
                <c:pt idx="10">
                  <c:v>0.469779297357336</c:v>
                </c:pt>
                <c:pt idx="11">
                  <c:v>0.37770725116139</c:v>
                </c:pt>
                <c:pt idx="12">
                  <c:v>0.284078512916226</c:v>
                </c:pt>
                <c:pt idx="13">
                  <c:v>0.190525096978126</c:v>
                </c:pt>
                <c:pt idx="14">
                  <c:v>0.0986388260989916</c:v>
                </c:pt>
                <c:pt idx="15">
                  <c:v>0.00991741146238825</c:v>
                </c:pt>
                <c:pt idx="16">
                  <c:v>-0.0742887862157086</c:v>
                </c:pt>
                <c:pt idx="17">
                  <c:v>-0.152825203782678</c:v>
                </c:pt>
                <c:pt idx="18">
                  <c:v>-0.224772566683448</c:v>
                </c:pt>
                <c:pt idx="19">
                  <c:v>-0.289473819835793</c:v>
                </c:pt>
                <c:pt idx="20">
                  <c:v>-0.346546039843084</c:v>
                </c:pt>
                <c:pt idx="21">
                  <c:v>-0.395876437645719</c:v>
                </c:pt>
                <c:pt idx="22">
                  <c:v>-0.43760328227311</c:v>
                </c:pt>
                <c:pt idx="23">
                  <c:v>-0.472084144421419</c:v>
                </c:pt>
                <c:pt idx="24">
                  <c:v>-0.499855005089315</c:v>
                </c:pt>
                <c:pt idx="25">
                  <c:v>-0.521584336026122</c:v>
                </c:pt>
                <c:pt idx="26">
                  <c:v>-0.538026207026545</c:v>
                </c:pt>
                <c:pt idx="27">
                  <c:v>-0.549975906424955</c:v>
                </c:pt>
                <c:pt idx="28">
                  <c:v>-0.558230653786713</c:v>
                </c:pt>
                <c:pt idx="29">
                  <c:v>-0.563556942457633</c:v>
                </c:pt>
                <c:pt idx="30">
                  <c:v>-0.566665055971442</c:v>
                </c:pt>
                <c:pt idx="31">
                  <c:v>-0.568190484038219</c:v>
                </c:pt>
                <c:pt idx="32">
                  <c:v>-0.568681385393934</c:v>
                </c:pt>
                <c:pt idx="33">
                  <c:v>-0.568590915268144</c:v>
                </c:pt>
                <c:pt idx="34">
                  <c:v>-0.568273125614106</c:v>
                </c:pt>
                <c:pt idx="35">
                  <c:v>-0.567981208514362</c:v>
                </c:pt>
                <c:pt idx="36">
                  <c:v>-0.56786703601108</c:v>
                </c:pt>
                <c:pt idx="37">
                  <c:v>-0.567981208514362</c:v>
                </c:pt>
                <c:pt idx="38">
                  <c:v>-0.568273125614106</c:v>
                </c:pt>
                <c:pt idx="39">
                  <c:v>-0.568590915268144</c:v>
                </c:pt>
                <c:pt idx="40">
                  <c:v>-0.568681385393934</c:v>
                </c:pt>
                <c:pt idx="41">
                  <c:v>-0.568190484038219</c:v>
                </c:pt>
                <c:pt idx="42">
                  <c:v>-0.566665055971442</c:v>
                </c:pt>
                <c:pt idx="43">
                  <c:v>-0.563556942457633</c:v>
                </c:pt>
                <c:pt idx="44">
                  <c:v>-0.558230653786713</c:v>
                </c:pt>
                <c:pt idx="45">
                  <c:v>-0.549975906424955</c:v>
                </c:pt>
                <c:pt idx="46">
                  <c:v>-0.538026207026545</c:v>
                </c:pt>
                <c:pt idx="47">
                  <c:v>-0.521584336026123</c:v>
                </c:pt>
                <c:pt idx="48">
                  <c:v>-0.499855005089315</c:v>
                </c:pt>
                <c:pt idx="49">
                  <c:v>-0.472084144421419</c:v>
                </c:pt>
                <c:pt idx="50">
                  <c:v>-0.43760328227311</c:v>
                </c:pt>
                <c:pt idx="51">
                  <c:v>-0.395876437645719</c:v>
                </c:pt>
                <c:pt idx="52">
                  <c:v>-0.346546039843084</c:v>
                </c:pt>
                <c:pt idx="53">
                  <c:v>-0.289473819835793</c:v>
                </c:pt>
                <c:pt idx="54">
                  <c:v>-0.224772566683448</c:v>
                </c:pt>
                <c:pt idx="55">
                  <c:v>-0.152825203782678</c:v>
                </c:pt>
                <c:pt idx="56">
                  <c:v>-0.0742887862157089</c:v>
                </c:pt>
                <c:pt idx="57">
                  <c:v>0.00991741146238868</c:v>
                </c:pt>
                <c:pt idx="58">
                  <c:v>0.0986388260989909</c:v>
                </c:pt>
                <c:pt idx="59">
                  <c:v>0.190525096978126</c:v>
                </c:pt>
                <c:pt idx="60">
                  <c:v>0.284078512916226</c:v>
                </c:pt>
                <c:pt idx="61">
                  <c:v>0.37770725116139</c:v>
                </c:pt>
                <c:pt idx="62">
                  <c:v>0.469779297357336</c:v>
                </c:pt>
                <c:pt idx="63">
                  <c:v>0.558673506737332</c:v>
                </c:pt>
                <c:pt idx="64">
                  <c:v>0.642825176698997</c:v>
                </c:pt>
                <c:pt idx="65">
                  <c:v>0.720764545264165</c:v>
                </c:pt>
                <c:pt idx="66">
                  <c:v>0.791147626970364</c:v>
                </c:pt>
                <c:pt idx="67">
                  <c:v>0.852779619736695</c:v>
                </c:pt>
                <c:pt idx="68">
                  <c:v>0.904631698719153</c:v>
                </c:pt>
                <c:pt idx="69">
                  <c:v>0.945852347002252</c:v>
                </c:pt>
                <c:pt idx="70">
                  <c:v>0.975774487141877</c:v>
                </c:pt>
                <c:pt idx="71">
                  <c:v>0.993919620072696</c:v>
                </c:pt>
                <c:pt idx="72">
                  <c:v>1</c:v>
                </c:pt>
              </c:numCache>
            </c:numRef>
          </c:yVal>
          <c:smooth val="1"/>
        </c:ser>
        <c:ser>
          <c:idx val="2"/>
          <c:order val="2"/>
          <c:tx>
            <c:strRef>
              <c:f>'Einfacher Massenausgleich'!$Y$7</c:f>
              <c:strCache>
                <c:ptCount val="1"/>
                <c:pt idx="0">
                  <c:v>Mit 100 %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Massenausgleich'!$Y$9:$Y$81</c:f>
              <c:numCache>
                <c:formatCode>0.000000</c:formatCode>
                <c:ptCount val="73"/>
                <c:pt idx="0">
                  <c:v>0.212907177569096</c:v>
                </c:pt>
                <c:pt idx="1">
                  <c:v>0.209821923460962</c:v>
                </c:pt>
                <c:pt idx="2">
                  <c:v>0.200639373271661</c:v>
                </c:pt>
                <c:pt idx="3">
                  <c:v>0.185579062129486</c:v>
                </c:pt>
                <c:pt idx="4">
                  <c:v>0.165006381607279</c:v>
                </c:pt>
                <c:pt idx="5">
                  <c:v>0.139431265646912</c:v>
                </c:pt>
                <c:pt idx="6">
                  <c:v>0.109505247608808</c:v>
                </c:pt>
                <c:pt idx="7">
                  <c:v>0.0760158507246984</c:v>
                </c:pt>
                <c:pt idx="8">
                  <c:v>0.0398770938569714</c:v>
                </c:pt>
                <c:pt idx="9">
                  <c:v>0.00211483457318129</c:v>
                </c:pt>
                <c:pt idx="10">
                  <c:v>-0.036154216574456</c:v>
                </c:pt>
                <c:pt idx="11">
                  <c:v>-0.0737506450060143</c:v>
                </c:pt>
                <c:pt idx="12">
                  <c:v>-0.109467898299226</c:v>
                </c:pt>
                <c:pt idx="13">
                  <c:v>-0.142114703466203</c:v>
                </c:pt>
                <c:pt idx="14">
                  <c:v>-0.170562773839431</c:v>
                </c:pt>
                <c:pt idx="15">
                  <c:v>-0.193797201246226</c:v>
                </c:pt>
                <c:pt idx="16">
                  <c:v>-0.210966020485556</c:v>
                </c:pt>
                <c:pt idx="17">
                  <c:v>-0.221424863332994</c:v>
                </c:pt>
                <c:pt idx="18">
                  <c:v>-0.224772566683448</c:v>
                </c:pt>
                <c:pt idx="19">
                  <c:v>-0.220874160285477</c:v>
                </c:pt>
                <c:pt idx="20">
                  <c:v>-0.209868805573237</c:v>
                </c:pt>
                <c:pt idx="21">
                  <c:v>-0.192161824937105</c:v>
                </c:pt>
                <c:pt idx="22">
                  <c:v>-0.168401682334687</c:v>
                </c:pt>
                <c:pt idx="23">
                  <c:v>-0.13944434397709</c:v>
                </c:pt>
                <c:pt idx="24">
                  <c:v>-0.106308593873863</c:v>
                </c:pt>
                <c:pt idx="25">
                  <c:v>-0.0701264398587181</c:v>
                </c:pt>
                <c:pt idx="26">
                  <c:v>-0.0320926930947528</c:v>
                </c:pt>
                <c:pt idx="27">
                  <c:v>0.00658276573919592</c:v>
                </c:pt>
                <c:pt idx="28">
                  <c:v>0.0447174290553134</c:v>
                </c:pt>
                <c:pt idx="29">
                  <c:v>0.0811917520818343</c:v>
                </c:pt>
                <c:pt idx="30">
                  <c:v>0.114977323390115</c:v>
                </c:pt>
                <c:pt idx="31">
                  <c:v>0.145157870051564</c:v>
                </c:pt>
                <c:pt idx="32">
                  <c:v>0.17094393171794</c:v>
                </c:pt>
                <c:pt idx="33">
                  <c:v>0.191682369604622</c:v>
                </c:pt>
                <c:pt idx="34">
                  <c:v>0.206861988256109</c:v>
                </c:pt>
                <c:pt idx="35">
                  <c:v>0.216116488097372</c:v>
                </c:pt>
                <c:pt idx="36">
                  <c:v>0.219225786419824</c:v>
                </c:pt>
                <c:pt idx="37">
                  <c:v>0.216116488097372</c:v>
                </c:pt>
                <c:pt idx="38">
                  <c:v>0.206861988256109</c:v>
                </c:pt>
                <c:pt idx="39">
                  <c:v>0.191682369604622</c:v>
                </c:pt>
                <c:pt idx="40">
                  <c:v>0.17094393171794</c:v>
                </c:pt>
                <c:pt idx="41">
                  <c:v>0.145157870051564</c:v>
                </c:pt>
                <c:pt idx="42">
                  <c:v>0.114977323390115</c:v>
                </c:pt>
                <c:pt idx="43">
                  <c:v>0.0811917520818346</c:v>
                </c:pt>
                <c:pt idx="44">
                  <c:v>0.0447174290553136</c:v>
                </c:pt>
                <c:pt idx="45">
                  <c:v>0.00658276573919592</c:v>
                </c:pt>
                <c:pt idx="46">
                  <c:v>-0.0320926930947527</c:v>
                </c:pt>
                <c:pt idx="47">
                  <c:v>-0.0701264398587178</c:v>
                </c:pt>
                <c:pt idx="48">
                  <c:v>-0.106308593873863</c:v>
                </c:pt>
                <c:pt idx="49">
                  <c:v>-0.139444343977089</c:v>
                </c:pt>
                <c:pt idx="50">
                  <c:v>-0.168401682334686</c:v>
                </c:pt>
                <c:pt idx="51">
                  <c:v>-0.192161824937105</c:v>
                </c:pt>
                <c:pt idx="52">
                  <c:v>-0.209868805573237</c:v>
                </c:pt>
                <c:pt idx="53">
                  <c:v>-0.220874160285477</c:v>
                </c:pt>
                <c:pt idx="54">
                  <c:v>-0.224772566683448</c:v>
                </c:pt>
                <c:pt idx="55">
                  <c:v>-0.221424863332994</c:v>
                </c:pt>
                <c:pt idx="56">
                  <c:v>-0.210966020485556</c:v>
                </c:pt>
                <c:pt idx="57">
                  <c:v>-0.193797201246226</c:v>
                </c:pt>
                <c:pt idx="58">
                  <c:v>-0.170562773839432</c:v>
                </c:pt>
                <c:pt idx="59">
                  <c:v>-0.142114703466203</c:v>
                </c:pt>
                <c:pt idx="60">
                  <c:v>-0.109467898299226</c:v>
                </c:pt>
                <c:pt idx="61">
                  <c:v>-0.0737506450060143</c:v>
                </c:pt>
                <c:pt idx="62">
                  <c:v>-0.0361542165744559</c:v>
                </c:pt>
                <c:pt idx="63">
                  <c:v>0.00211483457318107</c:v>
                </c:pt>
                <c:pt idx="64">
                  <c:v>0.0398770938569711</c:v>
                </c:pt>
                <c:pt idx="65">
                  <c:v>0.0760158507246983</c:v>
                </c:pt>
                <c:pt idx="66">
                  <c:v>0.109505247608807</c:v>
                </c:pt>
                <c:pt idx="67">
                  <c:v>0.139431265646911</c:v>
                </c:pt>
                <c:pt idx="68">
                  <c:v>0.165006381607279</c:v>
                </c:pt>
                <c:pt idx="69">
                  <c:v>0.185579062129486</c:v>
                </c:pt>
                <c:pt idx="70">
                  <c:v>0.200639373271661</c:v>
                </c:pt>
                <c:pt idx="71">
                  <c:v>0.209821923460962</c:v>
                </c:pt>
                <c:pt idx="72">
                  <c:v>0.212907177569096</c:v>
                </c:pt>
              </c:numCache>
            </c:numRef>
          </c:yVal>
          <c:smooth val="1"/>
        </c:ser>
        <c:axId val="7025373"/>
        <c:axId val="35126928"/>
      </c:scatterChart>
      <c:valAx>
        <c:axId val="7025373"/>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9942131912935"/>
              <c:y val="0.90623774029031"/>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35126928"/>
        <c:crossesAt val="-1"/>
        <c:crossBetween val="midCat"/>
        <c:majorUnit val="90"/>
        <c:minorUnit val="15"/>
      </c:valAx>
      <c:valAx>
        <c:axId val="35126928"/>
        <c:scaling>
          <c:orientation val="minMax"/>
          <c:max val="1"/>
          <c:min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a:t>
                </a:r>
                <a:r>
                  <a:rPr b="1" sz="1000" strike="noStrike" u="none">
                    <a:uFillTx/>
                    <a:latin typeface="Arial"/>
                  </a:rPr>
                  <a:t>/F</a:t>
                </a:r>
                <a:r>
                  <a:rPr b="1" sz="1000" strike="noStrike" u="none" baseline="-33000">
                    <a:uFillTx/>
                    <a:latin typeface="Arial"/>
                  </a:rPr>
                  <a:t>max</a:t>
                </a:r>
              </a:p>
            </c:rich>
          </c:tx>
          <c:layout>
            <c:manualLayout>
              <c:xMode val="edge"/>
              <c:yMode val="edge"/>
              <c:x val="0.00703623331360558"/>
              <c:y val="0.138877991369164"/>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7025373"/>
        <c:crossesAt val="0"/>
        <c:crossBetween val="midCat"/>
        <c:majorUnit val="0.2"/>
        <c:minorUnit val="0.1"/>
      </c:valAx>
      <c:spPr>
        <a:solidFill>
          <a:srgbClr val="ffffff"/>
        </a:solidFill>
        <a:ln w="12600">
          <a:solidFill>
            <a:srgbClr val="000000"/>
          </a:solidFill>
          <a:round/>
        </a:ln>
      </c:spPr>
    </c:plotArea>
    <c:legend>
      <c:legendPos val="r"/>
      <c:layout>
        <c:manualLayout>
          <c:xMode val="edge"/>
          <c:yMode val="edge"/>
          <c:x val="0.0915367922667193"/>
          <c:y val="0.142408787759906"/>
          <c:w val="0.828171236930361"/>
          <c:h val="0.0784621420164771"/>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Prozentuale Änderung der Resultierenden über dem Kurbelwinkel nach Massenausgleich durch Gegengewicht an der Kurbelwelle</a:t>
            </a:r>
          </a:p>
        </c:rich>
      </c:tx>
      <c:layout>
        <c:manualLayout>
          <c:xMode val="edge"/>
          <c:yMode val="edge"/>
          <c:x val="0.156375353455645"/>
          <c:y val="0.0138146748338329"/>
        </c:manualLayout>
      </c:layout>
      <c:overlay val="0"/>
      <c:spPr>
        <a:noFill/>
        <a:ln w="0">
          <a:noFill/>
        </a:ln>
      </c:spPr>
    </c:title>
    <c:autoTitleDeleted val="0"/>
    <c:plotArea>
      <c:layout>
        <c:manualLayout>
          <c:xMode val="edge"/>
          <c:yMode val="edge"/>
          <c:x val="0.0069704741237588"/>
          <c:y val="0.22481428385247"/>
          <c:w val="0.993029525876241"/>
          <c:h val="0.77518571614753"/>
        </c:manualLayout>
      </c:layout>
      <c:scatterChart>
        <c:scatterStyle val="line"/>
        <c:varyColors val="0"/>
        <c:ser>
          <c:idx val="0"/>
          <c:order val="0"/>
          <c:tx>
            <c:strRef>
              <c:f>'Einfacher Massenausgleich'!$P$7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Massenausgleich'!$S$9:$S$81</c:f>
              <c:numCache>
                <c:formatCode>0.000000</c:formatCode>
                <c:ptCount val="73"/>
                <c:pt idx="0">
                  <c:v>0</c:v>
                </c:pt>
                <c:pt idx="1">
                  <c:v>-0.598204191906098</c:v>
                </c:pt>
                <c:pt idx="2">
                  <c:v>-1.80421031720248</c:v>
                </c:pt>
                <c:pt idx="3">
                  <c:v>-3.01857953326901</c:v>
                </c:pt>
                <c:pt idx="4">
                  <c:v>-4.22766426283172</c:v>
                </c:pt>
                <c:pt idx="5">
                  <c:v>-5.39981898451155</c:v>
                </c:pt>
                <c:pt idx="6">
                  <c:v>-6.47125770105305</c:v>
                </c:pt>
                <c:pt idx="7">
                  <c:v>-7.32586460449034</c:v>
                </c:pt>
                <c:pt idx="8">
                  <c:v>-7.77360758720604</c:v>
                </c:pt>
                <c:pt idx="9">
                  <c:v>-7.54934849376485</c:v>
                </c:pt>
                <c:pt idx="10">
                  <c:v>-6.38320551349846</c:v>
                </c:pt>
                <c:pt idx="11">
                  <c:v>-4.19156892875295</c:v>
                </c:pt>
                <c:pt idx="12">
                  <c:v>-1.30083400106158</c:v>
                </c:pt>
                <c:pt idx="13">
                  <c:v>1.58572832268186</c:v>
                </c:pt>
                <c:pt idx="14">
                  <c:v>3.78475452633411</c:v>
                </c:pt>
                <c:pt idx="15">
                  <c:v>4.99616552786436</c:v>
                </c:pt>
                <c:pt idx="16">
                  <c:v>5.29846099448463</c:v>
                </c:pt>
                <c:pt idx="17">
                  <c:v>4.93500676012139</c:v>
                </c:pt>
                <c:pt idx="18">
                  <c:v>4.14716486626153</c:v>
                </c:pt>
                <c:pt idx="19">
                  <c:v>3.11374092056035</c:v>
                </c:pt>
                <c:pt idx="20">
                  <c:v>1.95039280596814</c:v>
                </c:pt>
                <c:pt idx="21">
                  <c:v>0.726413897303706</c:v>
                </c:pt>
                <c:pt idx="22">
                  <c:v>-0.519103706853969</c:v>
                </c:pt>
                <c:pt idx="23">
                  <c:v>-1.76587010587473</c:v>
                </c:pt>
                <c:pt idx="24">
                  <c:v>-3.00520516861777</c:v>
                </c:pt>
                <c:pt idx="25">
                  <c:v>-4.23559085922732</c:v>
                </c:pt>
                <c:pt idx="26">
                  <c:v>-5.45963153112016</c:v>
                </c:pt>
                <c:pt idx="27">
                  <c:v>-6.68123846791942</c:v>
                </c:pt>
                <c:pt idx="28">
                  <c:v>-7.90168377837771</c:v>
                </c:pt>
                <c:pt idx="29">
                  <c:v>-9.11242152700251</c:v>
                </c:pt>
                <c:pt idx="30">
                  <c:v>-10.2808917447827</c:v>
                </c:pt>
                <c:pt idx="31">
                  <c:v>-11.3226237921359</c:v>
                </c:pt>
                <c:pt idx="32">
                  <c:v>-12.0503431548666</c:v>
                </c:pt>
                <c:pt idx="33">
                  <c:v>-12.0990145524091</c:v>
                </c:pt>
                <c:pt idx="34">
                  <c:v>-10.8819065959509</c:v>
                </c:pt>
                <c:pt idx="35">
                  <c:v>-7.78332686017333</c:v>
                </c:pt>
                <c:pt idx="36">
                  <c:v>-2.82474118523953</c:v>
                </c:pt>
                <c:pt idx="37">
                  <c:v>2.74714154655703</c:v>
                </c:pt>
                <c:pt idx="38">
                  <c:v>7.22127168172372</c:v>
                </c:pt>
                <c:pt idx="39">
                  <c:v>9.8139605730302</c:v>
                </c:pt>
                <c:pt idx="40">
                  <c:v>10.7931497887991</c:v>
                </c:pt>
                <c:pt idx="41">
                  <c:v>10.7544009376318</c:v>
                </c:pt>
                <c:pt idx="42">
                  <c:v>10.1709997540822</c:v>
                </c:pt>
                <c:pt idx="43">
                  <c:v>9.32245974994024</c:v>
                </c:pt>
                <c:pt idx="44">
                  <c:v>8.35140619140916</c:v>
                </c:pt>
                <c:pt idx="45">
                  <c:v>7.32304029157436</c:v>
                </c:pt>
                <c:pt idx="46">
                  <c:v>6.26280549782755</c:v>
                </c:pt>
                <c:pt idx="47">
                  <c:v>5.17698711047465</c:v>
                </c:pt>
                <c:pt idx="48">
                  <c:v>4.06347853387966</c:v>
                </c:pt>
                <c:pt idx="49">
                  <c:v>2.91752748193484</c:v>
                </c:pt>
                <c:pt idx="50">
                  <c:v>1.73522822930475</c:v>
                </c:pt>
                <c:pt idx="51">
                  <c:v>0.516422936248857</c:v>
                </c:pt>
                <c:pt idx="52">
                  <c:v>-0.731729280487798</c:v>
                </c:pt>
                <c:pt idx="53">
                  <c:v>-1.98918982113664</c:v>
                </c:pt>
                <c:pt idx="54">
                  <c:v>-3.21381065813192</c:v>
                </c:pt>
                <c:pt idx="55">
                  <c:v>-4.32659593268704</c:v>
                </c:pt>
                <c:pt idx="56">
                  <c:v>-5.19119245889892</c:v>
                </c:pt>
                <c:pt idx="57">
                  <c:v>-5.59490484539656</c:v>
                </c:pt>
                <c:pt idx="58">
                  <c:v>-5.25890934363252</c:v>
                </c:pt>
                <c:pt idx="59">
                  <c:v>-3.93363287460511</c:v>
                </c:pt>
                <c:pt idx="60">
                  <c:v>-1.6112788274054</c:v>
                </c:pt>
                <c:pt idx="61">
                  <c:v>1.28412960652224</c:v>
                </c:pt>
                <c:pt idx="62">
                  <c:v>4.02294443960162</c:v>
                </c:pt>
                <c:pt idx="63">
                  <c:v>6.0002003913</c:v>
                </c:pt>
                <c:pt idx="64">
                  <c:v>7.0194274530659</c:v>
                </c:pt>
                <c:pt idx="65">
                  <c:v>7.21290468161789</c:v>
                </c:pt>
                <c:pt idx="66">
                  <c:v>6.82581466404866</c:v>
                </c:pt>
                <c:pt idx="67">
                  <c:v>6.07793862943074</c:v>
                </c:pt>
                <c:pt idx="68">
                  <c:v>5.12317671561191</c:v>
                </c:pt>
                <c:pt idx="69">
                  <c:v>4.05618248545872</c:v>
                </c:pt>
                <c:pt idx="70">
                  <c:v>2.93013119278564</c:v>
                </c:pt>
                <c:pt idx="71">
                  <c:v>1.77223546214928</c:v>
                </c:pt>
                <c:pt idx="72">
                  <c:v>0.594646988692695</c:v>
                </c:pt>
              </c:numCache>
            </c:numRef>
          </c:yVal>
          <c:smooth val="1"/>
        </c:ser>
        <c:ser>
          <c:idx val="1"/>
          <c:order val="1"/>
          <c:tx>
            <c:strRef>
              <c:f>'Einfacher Massenausgleich'!$Y$7</c:f>
              <c:strCache>
                <c:ptCount val="1"/>
                <c:pt idx="0">
                  <c:v>Mit 100 %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Massenausgleich'!$AB$9:$AB$81</c:f>
              <c:numCache>
                <c:formatCode>0.000000</c:formatCode>
                <c:ptCount val="73"/>
                <c:pt idx="0">
                  <c:v>0</c:v>
                </c:pt>
                <c:pt idx="1">
                  <c:v>3.55339165145219</c:v>
                </c:pt>
                <c:pt idx="2">
                  <c:v>9.06941675066098</c:v>
                </c:pt>
                <c:pt idx="3">
                  <c:v>11.9031730088874</c:v>
                </c:pt>
                <c:pt idx="4">
                  <c:v>12.72438663529</c:v>
                </c:pt>
                <c:pt idx="5">
                  <c:v>12.4577493609032</c:v>
                </c:pt>
                <c:pt idx="6">
                  <c:v>11.705608318524</c:v>
                </c:pt>
                <c:pt idx="7">
                  <c:v>10.7719611472377</c:v>
                </c:pt>
                <c:pt idx="8">
                  <c:v>9.79102832078663</c:v>
                </c:pt>
                <c:pt idx="9">
                  <c:v>8.81483382122133</c:v>
                </c:pt>
                <c:pt idx="10">
                  <c:v>7.85859707101684</c:v>
                </c:pt>
                <c:pt idx="11">
                  <c:v>6.92222270976828</c:v>
                </c:pt>
                <c:pt idx="12">
                  <c:v>6.00011174151257</c:v>
                </c:pt>
                <c:pt idx="13">
                  <c:v>5.08552426992368</c:v>
                </c:pt>
                <c:pt idx="14">
                  <c:v>4.17242683449188</c:v>
                </c:pt>
                <c:pt idx="15">
                  <c:v>3.25617235814717</c:v>
                </c:pt>
                <c:pt idx="16">
                  <c:v>2.33362825887699</c:v>
                </c:pt>
                <c:pt idx="17">
                  <c:v>1.40303306904672</c:v>
                </c:pt>
                <c:pt idx="18">
                  <c:v>0.463709461058924</c:v>
                </c:pt>
                <c:pt idx="19">
                  <c:v>-0.484306279220265</c:v>
                </c:pt>
                <c:pt idx="20">
                  <c:v>-1.4406867079667</c:v>
                </c:pt>
                <c:pt idx="21">
                  <c:v>-2.40526592648157</c:v>
                </c:pt>
                <c:pt idx="22">
                  <c:v>-3.37850153307322</c:v>
                </c:pt>
                <c:pt idx="23">
                  <c:v>-4.36191850871389</c:v>
                </c:pt>
                <c:pt idx="24">
                  <c:v>-5.35849045107505</c:v>
                </c:pt>
                <c:pt idx="25">
                  <c:v>-6.37287256020018</c:v>
                </c:pt>
                <c:pt idx="26">
                  <c:v>-7.4113066372532</c:v>
                </c:pt>
                <c:pt idx="27">
                  <c:v>-8.48080666043274</c:v>
                </c:pt>
                <c:pt idx="28">
                  <c:v>-9.58676341647444</c:v>
                </c:pt>
                <c:pt idx="29">
                  <c:v>-10.7270744804395</c:v>
                </c:pt>
                <c:pt idx="30">
                  <c:v>-11.8786979344283</c:v>
                </c:pt>
                <c:pt idx="31">
                  <c:v>-12.9681629147856</c:v>
                </c:pt>
                <c:pt idx="32">
                  <c:v>-13.8109298716423</c:v>
                </c:pt>
                <c:pt idx="33">
                  <c:v>-14.0046634673006</c:v>
                </c:pt>
                <c:pt idx="34">
                  <c:v>-12.8180881487539</c:v>
                </c:pt>
                <c:pt idx="35">
                  <c:v>-9.34710895933685</c:v>
                </c:pt>
                <c:pt idx="36">
                  <c:v>-3.42884323211153</c:v>
                </c:pt>
                <c:pt idx="37">
                  <c:v>3.31517120849607</c:v>
                </c:pt>
                <c:pt idx="38">
                  <c:v>8.54810799141735</c:v>
                </c:pt>
                <c:pt idx="39">
                  <c:v>11.361731402373</c:v>
                </c:pt>
                <c:pt idx="40">
                  <c:v>12.2842899942576</c:v>
                </c:pt>
                <c:pt idx="41">
                  <c:v>12.1349767436383</c:v>
                </c:pt>
                <c:pt idx="42">
                  <c:v>11.479484644331</c:v>
                </c:pt>
                <c:pt idx="43">
                  <c:v>10.6174796040174</c:v>
                </c:pt>
                <c:pt idx="44">
                  <c:v>9.68785144082763</c:v>
                </c:pt>
                <c:pt idx="45">
                  <c:v>8.74810343658098</c:v>
                </c:pt>
                <c:pt idx="46">
                  <c:v>7.81779461410106</c:v>
                </c:pt>
                <c:pt idx="47">
                  <c:v>6.89993155216189</c:v>
                </c:pt>
                <c:pt idx="48">
                  <c:v>5.99106934579918</c:v>
                </c:pt>
                <c:pt idx="49">
                  <c:v>5.08595978182069</c:v>
                </c:pt>
                <c:pt idx="50">
                  <c:v>4.17960743827231</c:v>
                </c:pt>
                <c:pt idx="51">
                  <c:v>3.26808909296522</c:v>
                </c:pt>
                <c:pt idx="52">
                  <c:v>2.34877172059526</c:v>
                </c:pt>
                <c:pt idx="53">
                  <c:v>1.42022570501147</c:v>
                </c:pt>
                <c:pt idx="54">
                  <c:v>0.481972058277938</c:v>
                </c:pt>
                <c:pt idx="55">
                  <c:v>-0.465869743134047</c:v>
                </c:pt>
                <c:pt idx="56">
                  <c:v>-1.42299820442676</c:v>
                </c:pt>
                <c:pt idx="57">
                  <c:v>-2.38938768511088</c:v>
                </c:pt>
                <c:pt idx="58">
                  <c:v>-3.36576755077497</c:v>
                </c:pt>
                <c:pt idx="59">
                  <c:v>-4.35409840473107</c:v>
                </c:pt>
                <c:pt idx="60">
                  <c:v>-5.35800701716586</c:v>
                </c:pt>
                <c:pt idx="61">
                  <c:v>-6.38310518520304</c:v>
                </c:pt>
                <c:pt idx="62">
                  <c:v>-7.43703052575445</c:v>
                </c:pt>
                <c:pt idx="63">
                  <c:v>-8.52884460319508</c:v>
                </c:pt>
                <c:pt idx="64">
                  <c:v>-9.66696030792861</c:v>
                </c:pt>
                <c:pt idx="65">
                  <c:v>-10.853719024316</c:v>
                </c:pt>
                <c:pt idx="66">
                  <c:v>-12.0723948276088</c:v>
                </c:pt>
                <c:pt idx="67">
                  <c:v>-13.2574766025369</c:v>
                </c:pt>
                <c:pt idx="68">
                  <c:v>-14.2305564112828</c:v>
                </c:pt>
                <c:pt idx="69">
                  <c:v>-14.5795442102675</c:v>
                </c:pt>
                <c:pt idx="70">
                  <c:v>-13.5114662076173</c:v>
                </c:pt>
                <c:pt idx="71">
                  <c:v>-9.97400041501112</c:v>
                </c:pt>
                <c:pt idx="72">
                  <c:v>-3.68430960123618</c:v>
                </c:pt>
              </c:numCache>
            </c:numRef>
          </c:yVal>
          <c:smooth val="1"/>
        </c:ser>
        <c:axId val="18475764"/>
        <c:axId val="80129436"/>
      </c:scatterChart>
      <c:valAx>
        <c:axId val="18475764"/>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9942131912935"/>
              <c:y val="0.906816108432165"/>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80129436"/>
        <c:crossesAt val="0"/>
        <c:crossBetween val="midCat"/>
        <c:majorUnit val="90"/>
        <c:minorUnit val="15"/>
      </c:valAx>
      <c:valAx>
        <c:axId val="80129436"/>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dF/%</a:t>
                </a:r>
              </a:p>
            </c:rich>
          </c:tx>
          <c:layout>
            <c:manualLayout>
              <c:xMode val="edge"/>
              <c:yMode val="edge"/>
              <c:x val="0.0218320510291313"/>
              <c:y val="0.1592597419523"/>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18475764"/>
        <c:crossesAt val="0"/>
        <c:crossBetween val="midCat"/>
      </c:valAx>
      <c:spPr>
        <a:solidFill>
          <a:srgbClr val="ffffff"/>
        </a:solidFill>
        <a:ln w="12600">
          <a:solidFill>
            <a:srgbClr val="000000"/>
          </a:solidFill>
          <a:round/>
        </a:ln>
      </c:spPr>
    </c:plotArea>
    <c:legend>
      <c:legendPos val="r"/>
      <c:layout>
        <c:manualLayout>
          <c:xMode val="edge"/>
          <c:yMode val="edge"/>
          <c:x val="0.256460840402446"/>
          <c:y val="0.152091750293236"/>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charts/chart1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Radialkraft nach Massenausgleich durch Gegengewicht an der Kurbelwelle</a:t>
            </a:r>
          </a:p>
        </c:rich>
      </c:tx>
      <c:layout>
        <c:manualLayout>
          <c:xMode val="edge"/>
          <c:yMode val="edge"/>
          <c:x val="0.12486846720449"/>
          <c:y val="0.00773271082579516"/>
        </c:manualLayout>
      </c:layout>
      <c:overlay val="0"/>
      <c:spPr>
        <a:noFill/>
        <a:ln w="0">
          <a:noFill/>
        </a:ln>
      </c:spPr>
    </c:title>
    <c:autoTitleDeleted val="0"/>
    <c:plotArea>
      <c:layout>
        <c:manualLayout>
          <c:xMode val="edge"/>
          <c:yMode val="edge"/>
          <c:x val="0.00929498421606454"/>
          <c:y val="0.166253282754596"/>
          <c:w val="0.990705015783935"/>
          <c:h val="0.767799824919755"/>
        </c:manualLayout>
      </c:layout>
      <c:scatterChart>
        <c:scatterStyle val="line"/>
        <c:varyColors val="0"/>
        <c:ser>
          <c:idx val="0"/>
          <c:order val="0"/>
          <c:tx>
            <c:strRef>
              <c:f>'Einfacher Massenausgleich'!$P$7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Massenausgleich'!$Q$9:$Q$81</c:f>
              <c:numCache>
                <c:formatCode>0.000000</c:formatCode>
                <c:ptCount val="73"/>
                <c:pt idx="0">
                  <c:v>0</c:v>
                </c:pt>
                <c:pt idx="1">
                  <c:v>0.034299829775158</c:v>
                </c:pt>
                <c:pt idx="2">
                  <c:v>0.0683386171349236</c:v>
                </c:pt>
                <c:pt idx="3">
                  <c:v>0.101857306354307</c:v>
                </c:pt>
                <c:pt idx="4">
                  <c:v>0.134600799969211</c:v>
                </c:pt>
                <c:pt idx="5">
                  <c:v>0.166319900222165</c:v>
                </c:pt>
                <c:pt idx="6">
                  <c:v>0.196773205607726</c:v>
                </c:pt>
                <c:pt idx="7">
                  <c:v>0.225728948083702</c:v>
                </c:pt>
                <c:pt idx="8">
                  <c:v>0.252966756965896</c:v>
                </c:pt>
                <c:pt idx="9">
                  <c:v>0.278279336082076</c:v>
                </c:pt>
                <c:pt idx="10">
                  <c:v>0.301474041421013</c:v>
                </c:pt>
                <c:pt idx="11">
                  <c:v>0.322374347269734</c:v>
                </c:pt>
                <c:pt idx="12">
                  <c:v>0.340821189680778</c:v>
                </c:pt>
                <c:pt idx="13">
                  <c:v>0.356674177044892</c:v>
                </c:pt>
                <c:pt idx="14">
                  <c:v>0.369812658555937</c:v>
                </c:pt>
                <c:pt idx="15">
                  <c:v>0.380136642436383</c:v>
                </c:pt>
                <c:pt idx="16">
                  <c:v>0.387567556935108</c:v>
                </c:pt>
                <c:pt idx="17">
                  <c:v>0.392048848305867</c:v>
                </c:pt>
                <c:pt idx="18">
                  <c:v>0.393546411215452</c:v>
                </c:pt>
                <c:pt idx="19">
                  <c:v>0.392048848305867</c:v>
                </c:pt>
                <c:pt idx="20">
                  <c:v>0.387567556935108</c:v>
                </c:pt>
                <c:pt idx="21">
                  <c:v>0.380136642436383</c:v>
                </c:pt>
                <c:pt idx="22">
                  <c:v>0.369812658555937</c:v>
                </c:pt>
                <c:pt idx="23">
                  <c:v>0.356674177044892</c:v>
                </c:pt>
                <c:pt idx="24">
                  <c:v>0.340821189680779</c:v>
                </c:pt>
                <c:pt idx="25">
                  <c:v>0.322374347269734</c:v>
                </c:pt>
                <c:pt idx="26">
                  <c:v>0.301474041421013</c:v>
                </c:pt>
                <c:pt idx="27">
                  <c:v>0.278279336082076</c:v>
                </c:pt>
                <c:pt idx="28">
                  <c:v>0.252966756965896</c:v>
                </c:pt>
                <c:pt idx="29">
                  <c:v>0.225728948083702</c:v>
                </c:pt>
                <c:pt idx="30">
                  <c:v>0.196773205607726</c:v>
                </c:pt>
                <c:pt idx="31">
                  <c:v>0.166319900222165</c:v>
                </c:pt>
                <c:pt idx="32">
                  <c:v>0.134600799969211</c:v>
                </c:pt>
                <c:pt idx="33">
                  <c:v>0.101857306354307</c:v>
                </c:pt>
                <c:pt idx="34">
                  <c:v>0.0683386171349236</c:v>
                </c:pt>
                <c:pt idx="35">
                  <c:v>0.0342998297751582</c:v>
                </c:pt>
                <c:pt idx="36">
                  <c:v>4.81955352810931E-017</c:v>
                </c:pt>
                <c:pt idx="37">
                  <c:v>-0.0342998297751579</c:v>
                </c:pt>
                <c:pt idx="38">
                  <c:v>-0.0683386171349237</c:v>
                </c:pt>
                <c:pt idx="39">
                  <c:v>-0.101857306354307</c:v>
                </c:pt>
                <c:pt idx="40">
                  <c:v>-0.134600799969211</c:v>
                </c:pt>
                <c:pt idx="41">
                  <c:v>-0.166319900222165</c:v>
                </c:pt>
                <c:pt idx="42">
                  <c:v>-0.196773205607726</c:v>
                </c:pt>
                <c:pt idx="43">
                  <c:v>-0.225728948083702</c:v>
                </c:pt>
                <c:pt idx="44">
                  <c:v>-0.252966756965896</c:v>
                </c:pt>
                <c:pt idx="45">
                  <c:v>-0.278279336082076</c:v>
                </c:pt>
                <c:pt idx="46">
                  <c:v>-0.301474041421013</c:v>
                </c:pt>
                <c:pt idx="47">
                  <c:v>-0.322374347269734</c:v>
                </c:pt>
                <c:pt idx="48">
                  <c:v>-0.340821189680778</c:v>
                </c:pt>
                <c:pt idx="49">
                  <c:v>-0.356674177044892</c:v>
                </c:pt>
                <c:pt idx="50">
                  <c:v>-0.369812658555937</c:v>
                </c:pt>
                <c:pt idx="51">
                  <c:v>-0.380136642436383</c:v>
                </c:pt>
                <c:pt idx="52">
                  <c:v>-0.387567556935108</c:v>
                </c:pt>
                <c:pt idx="53">
                  <c:v>-0.392048848305867</c:v>
                </c:pt>
                <c:pt idx="54">
                  <c:v>-0.393546411215452</c:v>
                </c:pt>
                <c:pt idx="55">
                  <c:v>-0.392048848305867</c:v>
                </c:pt>
                <c:pt idx="56">
                  <c:v>-0.387567556935108</c:v>
                </c:pt>
                <c:pt idx="57">
                  <c:v>-0.380136642436383</c:v>
                </c:pt>
                <c:pt idx="58">
                  <c:v>-0.369812658555937</c:v>
                </c:pt>
                <c:pt idx="59">
                  <c:v>-0.356674177044892</c:v>
                </c:pt>
                <c:pt idx="60">
                  <c:v>-0.340821189680778</c:v>
                </c:pt>
                <c:pt idx="61">
                  <c:v>-0.322374347269734</c:v>
                </c:pt>
                <c:pt idx="62">
                  <c:v>-0.301474041421013</c:v>
                </c:pt>
                <c:pt idx="63">
                  <c:v>-0.278279336082076</c:v>
                </c:pt>
                <c:pt idx="64">
                  <c:v>-0.252966756965896</c:v>
                </c:pt>
                <c:pt idx="65">
                  <c:v>-0.225728948083702</c:v>
                </c:pt>
                <c:pt idx="66">
                  <c:v>-0.196773205607726</c:v>
                </c:pt>
                <c:pt idx="67">
                  <c:v>-0.166319900222165</c:v>
                </c:pt>
                <c:pt idx="68">
                  <c:v>-0.134600799969211</c:v>
                </c:pt>
                <c:pt idx="69">
                  <c:v>-0.101857306354307</c:v>
                </c:pt>
                <c:pt idx="70">
                  <c:v>-0.068338617134924</c:v>
                </c:pt>
                <c:pt idx="71">
                  <c:v>-0.0342998297751581</c:v>
                </c:pt>
                <c:pt idx="72">
                  <c:v>-9.63910705621862E-017</c:v>
                </c:pt>
              </c:numCache>
            </c:numRef>
          </c:xVal>
          <c:yVal>
            <c:numRef>
              <c:f>'Einfacher Massenausgleich'!$P$9:$P$81</c:f>
              <c:numCache>
                <c:formatCode>0.000000</c:formatCode>
                <c:ptCount val="73"/>
                <c:pt idx="0">
                  <c:v>0.606453588784548</c:v>
                </c:pt>
                <c:pt idx="1">
                  <c:v>0.601870771766829</c:v>
                </c:pt>
                <c:pt idx="2">
                  <c:v>0.588206930206769</c:v>
                </c:pt>
                <c:pt idx="3">
                  <c:v>0.565715704565869</c:v>
                </c:pt>
                <c:pt idx="4">
                  <c:v>0.534819040163216</c:v>
                </c:pt>
                <c:pt idx="5">
                  <c:v>0.496105442691803</c:v>
                </c:pt>
                <c:pt idx="6">
                  <c:v>0.450326437289586</c:v>
                </c:pt>
                <c:pt idx="7">
                  <c:v>0.398390197994432</c:v>
                </c:pt>
                <c:pt idx="8">
                  <c:v>0.341351135277985</c:v>
                </c:pt>
                <c:pt idx="9">
                  <c:v>0.280394170655257</c:v>
                </c:pt>
                <c:pt idx="10">
                  <c:v>0.21681254039144</c:v>
                </c:pt>
                <c:pt idx="11">
                  <c:v>0.151978303077688</c:v>
                </c:pt>
                <c:pt idx="12">
                  <c:v>0.0873053073084996</c:v>
                </c:pt>
                <c:pt idx="13">
                  <c:v>0.0242051967559614</c:v>
                </c:pt>
                <c:pt idx="14">
                  <c:v>-0.0359619738702198</c:v>
                </c:pt>
                <c:pt idx="15">
                  <c:v>-0.091939894891919</c:v>
                </c:pt>
                <c:pt idx="16">
                  <c:v>-0.142627403350632</c:v>
                </c:pt>
                <c:pt idx="17">
                  <c:v>-0.187125033557836</c:v>
                </c:pt>
                <c:pt idx="18">
                  <c:v>-0.224772566683448</c:v>
                </c:pt>
                <c:pt idx="19">
                  <c:v>-0.255173990060635</c:v>
                </c:pt>
                <c:pt idx="20">
                  <c:v>-0.278207422708161</c:v>
                </c:pt>
                <c:pt idx="21">
                  <c:v>-0.294019131291412</c:v>
                </c:pt>
                <c:pt idx="22">
                  <c:v>-0.303002482303898</c:v>
                </c:pt>
                <c:pt idx="23">
                  <c:v>-0.305764244199254</c:v>
                </c:pt>
                <c:pt idx="24">
                  <c:v>-0.303081799481589</c:v>
                </c:pt>
                <c:pt idx="25">
                  <c:v>-0.29585538794242</c:v>
                </c:pt>
                <c:pt idx="26">
                  <c:v>-0.285059450060649</c:v>
                </c:pt>
                <c:pt idx="27">
                  <c:v>-0.27169657034288</c:v>
                </c:pt>
                <c:pt idx="28">
                  <c:v>-0.2567566123657</c:v>
                </c:pt>
                <c:pt idx="29">
                  <c:v>-0.241182595187899</c:v>
                </c:pt>
                <c:pt idx="30">
                  <c:v>-0.225843866290663</c:v>
                </c:pt>
                <c:pt idx="31">
                  <c:v>-0.211516306993327</c:v>
                </c:pt>
                <c:pt idx="32">
                  <c:v>-0.198868726837997</c:v>
                </c:pt>
                <c:pt idx="33">
                  <c:v>-0.188454272831761</c:v>
                </c:pt>
                <c:pt idx="34">
                  <c:v>-0.180705568678998</c:v>
                </c:pt>
                <c:pt idx="35">
                  <c:v>-0.175932360208495</c:v>
                </c:pt>
                <c:pt idx="36">
                  <c:v>-0.174320624795628</c:v>
                </c:pt>
                <c:pt idx="37">
                  <c:v>-0.175932360208495</c:v>
                </c:pt>
                <c:pt idx="38">
                  <c:v>-0.180705568678998</c:v>
                </c:pt>
                <c:pt idx="39">
                  <c:v>-0.188454272831761</c:v>
                </c:pt>
                <c:pt idx="40">
                  <c:v>-0.198868726837997</c:v>
                </c:pt>
                <c:pt idx="41">
                  <c:v>-0.211516306993327</c:v>
                </c:pt>
                <c:pt idx="42">
                  <c:v>-0.225843866290664</c:v>
                </c:pt>
                <c:pt idx="43">
                  <c:v>-0.241182595187899</c:v>
                </c:pt>
                <c:pt idx="44">
                  <c:v>-0.2567566123657</c:v>
                </c:pt>
                <c:pt idx="45">
                  <c:v>-0.27169657034288</c:v>
                </c:pt>
                <c:pt idx="46">
                  <c:v>-0.285059450060649</c:v>
                </c:pt>
                <c:pt idx="47">
                  <c:v>-0.29585538794242</c:v>
                </c:pt>
                <c:pt idx="48">
                  <c:v>-0.303081799481589</c:v>
                </c:pt>
                <c:pt idx="49">
                  <c:v>-0.305764244199254</c:v>
                </c:pt>
                <c:pt idx="50">
                  <c:v>-0.303002482303898</c:v>
                </c:pt>
                <c:pt idx="51">
                  <c:v>-0.294019131291412</c:v>
                </c:pt>
                <c:pt idx="52">
                  <c:v>-0.278207422708161</c:v>
                </c:pt>
                <c:pt idx="53">
                  <c:v>-0.255173990060635</c:v>
                </c:pt>
                <c:pt idx="54">
                  <c:v>-0.224772566683448</c:v>
                </c:pt>
                <c:pt idx="55">
                  <c:v>-0.187125033557836</c:v>
                </c:pt>
                <c:pt idx="56">
                  <c:v>-0.142627403350632</c:v>
                </c:pt>
                <c:pt idx="57">
                  <c:v>-0.0919398948919187</c:v>
                </c:pt>
                <c:pt idx="58">
                  <c:v>-0.0359619738702203</c:v>
                </c:pt>
                <c:pt idx="59">
                  <c:v>0.0242051967559615</c:v>
                </c:pt>
                <c:pt idx="60">
                  <c:v>0.0873053073084996</c:v>
                </c:pt>
                <c:pt idx="61">
                  <c:v>0.151978303077688</c:v>
                </c:pt>
                <c:pt idx="62">
                  <c:v>0.21681254039144</c:v>
                </c:pt>
                <c:pt idx="63">
                  <c:v>0.280394170655257</c:v>
                </c:pt>
                <c:pt idx="64">
                  <c:v>0.341351135277984</c:v>
                </c:pt>
                <c:pt idx="65">
                  <c:v>0.398390197994432</c:v>
                </c:pt>
                <c:pt idx="66">
                  <c:v>0.450326437289586</c:v>
                </c:pt>
                <c:pt idx="67">
                  <c:v>0.496105442691803</c:v>
                </c:pt>
                <c:pt idx="68">
                  <c:v>0.534819040163216</c:v>
                </c:pt>
                <c:pt idx="69">
                  <c:v>0.565715704565869</c:v>
                </c:pt>
                <c:pt idx="70">
                  <c:v>0.588206930206769</c:v>
                </c:pt>
                <c:pt idx="71">
                  <c:v>0.601870771766829</c:v>
                </c:pt>
                <c:pt idx="72">
                  <c:v>0.606453588784548</c:v>
                </c:pt>
              </c:numCache>
            </c:numRef>
          </c:yVal>
          <c:smooth val="1"/>
        </c:ser>
        <c:ser>
          <c:idx val="1"/>
          <c:order val="1"/>
          <c:tx>
            <c:strRef>
              <c:f>'Einfacher Massenausgleich'!$Y$7</c:f>
              <c:strCache>
                <c:ptCount val="1"/>
                <c:pt idx="0">
                  <c:v>Mit 100 %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Massenausgleich'!$Z$9:$Z$81</c:f>
              <c:numCache>
                <c:formatCode>0.000000</c:formatCode>
                <c:ptCount val="73"/>
                <c:pt idx="0">
                  <c:v>0</c:v>
                </c:pt>
                <c:pt idx="1">
                  <c:v>0.0685996595503161</c:v>
                </c:pt>
                <c:pt idx="2">
                  <c:v>0.136677234269847</c:v>
                </c:pt>
                <c:pt idx="3">
                  <c:v>0.203714612708614</c:v>
                </c:pt>
                <c:pt idx="4">
                  <c:v>0.269201599938423</c:v>
                </c:pt>
                <c:pt idx="5">
                  <c:v>0.33263980044433</c:v>
                </c:pt>
                <c:pt idx="6">
                  <c:v>0.393546411215452</c:v>
                </c:pt>
                <c:pt idx="7">
                  <c:v>0.451457896167405</c:v>
                </c:pt>
                <c:pt idx="8">
                  <c:v>0.505933513931792</c:v>
                </c:pt>
                <c:pt idx="9">
                  <c:v>0.556558672164151</c:v>
                </c:pt>
                <c:pt idx="10">
                  <c:v>0.602948082842027</c:v>
                </c:pt>
                <c:pt idx="11">
                  <c:v>0.644748694539467</c:v>
                </c:pt>
                <c:pt idx="12">
                  <c:v>0.681642379361557</c:v>
                </c:pt>
                <c:pt idx="13">
                  <c:v>0.713348354089783</c:v>
                </c:pt>
                <c:pt idx="14">
                  <c:v>0.739625317111874</c:v>
                </c:pt>
                <c:pt idx="15">
                  <c:v>0.760273284872766</c:v>
                </c:pt>
                <c:pt idx="16">
                  <c:v>0.775135113870215</c:v>
                </c:pt>
                <c:pt idx="17">
                  <c:v>0.784097696611734</c:v>
                </c:pt>
                <c:pt idx="18">
                  <c:v>0.787092822430904</c:v>
                </c:pt>
                <c:pt idx="19">
                  <c:v>0.784097696611734</c:v>
                </c:pt>
                <c:pt idx="20">
                  <c:v>0.775135113870215</c:v>
                </c:pt>
                <c:pt idx="21">
                  <c:v>0.760273284872766</c:v>
                </c:pt>
                <c:pt idx="22">
                  <c:v>0.739625317111874</c:v>
                </c:pt>
                <c:pt idx="23">
                  <c:v>0.713348354089783</c:v>
                </c:pt>
                <c:pt idx="24">
                  <c:v>0.681642379361557</c:v>
                </c:pt>
                <c:pt idx="25">
                  <c:v>0.644748694539468</c:v>
                </c:pt>
                <c:pt idx="26">
                  <c:v>0.602948082842027</c:v>
                </c:pt>
                <c:pt idx="27">
                  <c:v>0.556558672164151</c:v>
                </c:pt>
                <c:pt idx="28">
                  <c:v>0.505933513931792</c:v>
                </c:pt>
                <c:pt idx="29">
                  <c:v>0.451457896167405</c:v>
                </c:pt>
                <c:pt idx="30">
                  <c:v>0.393546411215452</c:v>
                </c:pt>
                <c:pt idx="31">
                  <c:v>0.33263980044433</c:v>
                </c:pt>
                <c:pt idx="32">
                  <c:v>0.269201599938423</c:v>
                </c:pt>
                <c:pt idx="33">
                  <c:v>0.203714612708615</c:v>
                </c:pt>
                <c:pt idx="34">
                  <c:v>0.136677234269847</c:v>
                </c:pt>
                <c:pt idx="35">
                  <c:v>0.0685996595503164</c:v>
                </c:pt>
                <c:pt idx="36">
                  <c:v>9.63910705621862E-017</c:v>
                </c:pt>
                <c:pt idx="37">
                  <c:v>-0.0685996595503159</c:v>
                </c:pt>
                <c:pt idx="38">
                  <c:v>-0.136677234269847</c:v>
                </c:pt>
                <c:pt idx="39">
                  <c:v>-0.203714612708614</c:v>
                </c:pt>
                <c:pt idx="40">
                  <c:v>-0.269201599938423</c:v>
                </c:pt>
                <c:pt idx="41">
                  <c:v>-0.332639800444329</c:v>
                </c:pt>
                <c:pt idx="42">
                  <c:v>-0.393546411215452</c:v>
                </c:pt>
                <c:pt idx="43">
                  <c:v>-0.451457896167404</c:v>
                </c:pt>
                <c:pt idx="44">
                  <c:v>-0.505933513931792</c:v>
                </c:pt>
                <c:pt idx="45">
                  <c:v>-0.556558672164151</c:v>
                </c:pt>
                <c:pt idx="46">
                  <c:v>-0.602948082842026</c:v>
                </c:pt>
                <c:pt idx="47">
                  <c:v>-0.644748694539467</c:v>
                </c:pt>
                <c:pt idx="48">
                  <c:v>-0.681642379361557</c:v>
                </c:pt>
                <c:pt idx="49">
                  <c:v>-0.713348354089783</c:v>
                </c:pt>
                <c:pt idx="50">
                  <c:v>-0.739625317111874</c:v>
                </c:pt>
                <c:pt idx="51">
                  <c:v>-0.760273284872766</c:v>
                </c:pt>
                <c:pt idx="52">
                  <c:v>-0.775135113870215</c:v>
                </c:pt>
                <c:pt idx="53">
                  <c:v>-0.784097696611734</c:v>
                </c:pt>
                <c:pt idx="54">
                  <c:v>-0.787092822430904</c:v>
                </c:pt>
                <c:pt idx="55">
                  <c:v>-0.784097696611734</c:v>
                </c:pt>
                <c:pt idx="56">
                  <c:v>-0.775135113870215</c:v>
                </c:pt>
                <c:pt idx="57">
                  <c:v>-0.760273284872766</c:v>
                </c:pt>
                <c:pt idx="58">
                  <c:v>-0.739625317111874</c:v>
                </c:pt>
                <c:pt idx="59">
                  <c:v>-0.713348354089783</c:v>
                </c:pt>
                <c:pt idx="60">
                  <c:v>-0.681642379361557</c:v>
                </c:pt>
                <c:pt idx="61">
                  <c:v>-0.644748694539467</c:v>
                </c:pt>
                <c:pt idx="62">
                  <c:v>-0.602948082842027</c:v>
                </c:pt>
                <c:pt idx="63">
                  <c:v>-0.556558672164151</c:v>
                </c:pt>
                <c:pt idx="64">
                  <c:v>-0.505933513931793</c:v>
                </c:pt>
                <c:pt idx="65">
                  <c:v>-0.451457896167405</c:v>
                </c:pt>
                <c:pt idx="66">
                  <c:v>-0.393546411215452</c:v>
                </c:pt>
                <c:pt idx="67">
                  <c:v>-0.33263980044433</c:v>
                </c:pt>
                <c:pt idx="68">
                  <c:v>-0.269201599938423</c:v>
                </c:pt>
                <c:pt idx="69">
                  <c:v>-0.203714612708614</c:v>
                </c:pt>
                <c:pt idx="70">
                  <c:v>-0.136677234269848</c:v>
                </c:pt>
                <c:pt idx="71">
                  <c:v>-0.0685996595503162</c:v>
                </c:pt>
                <c:pt idx="72">
                  <c:v>-1.92782141124372E-016</c:v>
                </c:pt>
              </c:numCache>
            </c:numRef>
          </c:xVal>
          <c:yVal>
            <c:numRef>
              <c:f>'Einfacher Massenausgleich'!$Y$9:$Y$81</c:f>
              <c:numCache>
                <c:formatCode>0.000000</c:formatCode>
                <c:ptCount val="73"/>
                <c:pt idx="0">
                  <c:v>0.212907177569096</c:v>
                </c:pt>
                <c:pt idx="1">
                  <c:v>0.209821923460962</c:v>
                </c:pt>
                <c:pt idx="2">
                  <c:v>0.200639373271661</c:v>
                </c:pt>
                <c:pt idx="3">
                  <c:v>0.185579062129486</c:v>
                </c:pt>
                <c:pt idx="4">
                  <c:v>0.165006381607279</c:v>
                </c:pt>
                <c:pt idx="5">
                  <c:v>0.139431265646912</c:v>
                </c:pt>
                <c:pt idx="6">
                  <c:v>0.109505247608808</c:v>
                </c:pt>
                <c:pt idx="7">
                  <c:v>0.0760158507246984</c:v>
                </c:pt>
                <c:pt idx="8">
                  <c:v>0.0398770938569714</c:v>
                </c:pt>
                <c:pt idx="9">
                  <c:v>0.00211483457318129</c:v>
                </c:pt>
                <c:pt idx="10">
                  <c:v>-0.036154216574456</c:v>
                </c:pt>
                <c:pt idx="11">
                  <c:v>-0.0737506450060143</c:v>
                </c:pt>
                <c:pt idx="12">
                  <c:v>-0.109467898299226</c:v>
                </c:pt>
                <c:pt idx="13">
                  <c:v>-0.142114703466203</c:v>
                </c:pt>
                <c:pt idx="14">
                  <c:v>-0.170562773839431</c:v>
                </c:pt>
                <c:pt idx="15">
                  <c:v>-0.193797201246226</c:v>
                </c:pt>
                <c:pt idx="16">
                  <c:v>-0.210966020485556</c:v>
                </c:pt>
                <c:pt idx="17">
                  <c:v>-0.221424863332994</c:v>
                </c:pt>
                <c:pt idx="18">
                  <c:v>-0.224772566683448</c:v>
                </c:pt>
                <c:pt idx="19">
                  <c:v>-0.220874160285477</c:v>
                </c:pt>
                <c:pt idx="20">
                  <c:v>-0.209868805573237</c:v>
                </c:pt>
                <c:pt idx="21">
                  <c:v>-0.192161824937105</c:v>
                </c:pt>
                <c:pt idx="22">
                  <c:v>-0.168401682334687</c:v>
                </c:pt>
                <c:pt idx="23">
                  <c:v>-0.13944434397709</c:v>
                </c:pt>
                <c:pt idx="24">
                  <c:v>-0.106308593873863</c:v>
                </c:pt>
                <c:pt idx="25">
                  <c:v>-0.0701264398587181</c:v>
                </c:pt>
                <c:pt idx="26">
                  <c:v>-0.0320926930947528</c:v>
                </c:pt>
                <c:pt idx="27">
                  <c:v>0.00658276573919592</c:v>
                </c:pt>
                <c:pt idx="28">
                  <c:v>0.0447174290553134</c:v>
                </c:pt>
                <c:pt idx="29">
                  <c:v>0.0811917520818343</c:v>
                </c:pt>
                <c:pt idx="30">
                  <c:v>0.114977323390115</c:v>
                </c:pt>
                <c:pt idx="31">
                  <c:v>0.145157870051564</c:v>
                </c:pt>
                <c:pt idx="32">
                  <c:v>0.17094393171794</c:v>
                </c:pt>
                <c:pt idx="33">
                  <c:v>0.191682369604622</c:v>
                </c:pt>
                <c:pt idx="34">
                  <c:v>0.206861988256109</c:v>
                </c:pt>
                <c:pt idx="35">
                  <c:v>0.216116488097372</c:v>
                </c:pt>
                <c:pt idx="36">
                  <c:v>0.219225786419824</c:v>
                </c:pt>
                <c:pt idx="37">
                  <c:v>0.216116488097372</c:v>
                </c:pt>
                <c:pt idx="38">
                  <c:v>0.206861988256109</c:v>
                </c:pt>
                <c:pt idx="39">
                  <c:v>0.191682369604622</c:v>
                </c:pt>
                <c:pt idx="40">
                  <c:v>0.17094393171794</c:v>
                </c:pt>
                <c:pt idx="41">
                  <c:v>0.145157870051564</c:v>
                </c:pt>
                <c:pt idx="42">
                  <c:v>0.114977323390115</c:v>
                </c:pt>
                <c:pt idx="43">
                  <c:v>0.0811917520818346</c:v>
                </c:pt>
                <c:pt idx="44">
                  <c:v>0.0447174290553136</c:v>
                </c:pt>
                <c:pt idx="45">
                  <c:v>0.00658276573919592</c:v>
                </c:pt>
                <c:pt idx="46">
                  <c:v>-0.0320926930947527</c:v>
                </c:pt>
                <c:pt idx="47">
                  <c:v>-0.0701264398587178</c:v>
                </c:pt>
                <c:pt idx="48">
                  <c:v>-0.106308593873863</c:v>
                </c:pt>
                <c:pt idx="49">
                  <c:v>-0.139444343977089</c:v>
                </c:pt>
                <c:pt idx="50">
                  <c:v>-0.168401682334686</c:v>
                </c:pt>
                <c:pt idx="51">
                  <c:v>-0.192161824937105</c:v>
                </c:pt>
                <c:pt idx="52">
                  <c:v>-0.209868805573237</c:v>
                </c:pt>
                <c:pt idx="53">
                  <c:v>-0.220874160285477</c:v>
                </c:pt>
                <c:pt idx="54">
                  <c:v>-0.224772566683448</c:v>
                </c:pt>
                <c:pt idx="55">
                  <c:v>-0.221424863332994</c:v>
                </c:pt>
                <c:pt idx="56">
                  <c:v>-0.210966020485556</c:v>
                </c:pt>
                <c:pt idx="57">
                  <c:v>-0.193797201246226</c:v>
                </c:pt>
                <c:pt idx="58">
                  <c:v>-0.170562773839432</c:v>
                </c:pt>
                <c:pt idx="59">
                  <c:v>-0.142114703466203</c:v>
                </c:pt>
                <c:pt idx="60">
                  <c:v>-0.109467898299226</c:v>
                </c:pt>
                <c:pt idx="61">
                  <c:v>-0.0737506450060143</c:v>
                </c:pt>
                <c:pt idx="62">
                  <c:v>-0.0361542165744559</c:v>
                </c:pt>
                <c:pt idx="63">
                  <c:v>0.00211483457318107</c:v>
                </c:pt>
                <c:pt idx="64">
                  <c:v>0.0398770938569711</c:v>
                </c:pt>
                <c:pt idx="65">
                  <c:v>0.0760158507246983</c:v>
                </c:pt>
                <c:pt idx="66">
                  <c:v>0.109505247608807</c:v>
                </c:pt>
                <c:pt idx="67">
                  <c:v>0.139431265646911</c:v>
                </c:pt>
                <c:pt idx="68">
                  <c:v>0.165006381607279</c:v>
                </c:pt>
                <c:pt idx="69">
                  <c:v>0.185579062129486</c:v>
                </c:pt>
                <c:pt idx="70">
                  <c:v>0.200639373271661</c:v>
                </c:pt>
                <c:pt idx="71">
                  <c:v>0.209821923460962</c:v>
                </c:pt>
                <c:pt idx="72">
                  <c:v>0.212907177569096</c:v>
                </c:pt>
              </c:numCache>
            </c:numRef>
          </c:yVal>
          <c:smooth val="1"/>
        </c:ser>
        <c:axId val="5094883"/>
        <c:axId val="891489"/>
      </c:scatterChart>
      <c:valAx>
        <c:axId val="5094883"/>
        <c:scaling>
          <c:orientation val="minMax"/>
          <c:max val="1"/>
          <c:min val="-1"/>
        </c:scaling>
        <c:delete val="0"/>
        <c:axPos val="b"/>
        <c:majorGridlines>
          <c:spPr>
            <a:ln w="0">
              <a:solidFill>
                <a:srgbClr val="000000"/>
              </a:solidFill>
            </a:ln>
          </c:spPr>
        </c:majorGridlines>
        <c:numFmt formatCode="0.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891489"/>
        <c:crossesAt val="0"/>
        <c:crossBetween val="midCat"/>
        <c:majorUnit val="0.2"/>
        <c:minorUnit val="0.1"/>
      </c:valAx>
      <c:valAx>
        <c:axId val="891489"/>
        <c:scaling>
          <c:orientation val="minMax"/>
          <c:max val="1"/>
          <c:min val="-1"/>
        </c:scaling>
        <c:delete val="0"/>
        <c:axPos val="l"/>
        <c:majorGridlines>
          <c:spPr>
            <a:ln w="0">
              <a:solidFill>
                <a:srgbClr val="000000"/>
              </a:solidFill>
            </a:ln>
          </c:spPr>
        </c:majorGridlines>
        <c:numFmt formatCode="0.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5094883"/>
        <c:crossesAt val="0"/>
        <c:crossBetween val="midCat"/>
        <c:majorUnit val="0.2"/>
        <c:minorUnit val="0.1"/>
      </c:valAx>
      <c:spPr>
        <a:solidFill>
          <a:srgbClr val="ffffff"/>
        </a:solidFill>
        <a:ln w="0">
          <a:noFill/>
        </a:ln>
      </c:spPr>
    </c:plotArea>
    <c:legend>
      <c:legendPos val="r"/>
      <c:layout>
        <c:manualLayout>
          <c:xMode val="edge"/>
          <c:yMode val="edge"/>
          <c:x val="0.139863205892669"/>
          <c:y val="0.092865480011672"/>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150" strike="noStrike" u="none">
                <a:solidFill>
                  <a:srgbClr val="000000"/>
                </a:solidFill>
                <a:uFillTx/>
                <a:latin typeface="Arial"/>
              </a:rPr>
              <a:t>Gaskraft</a:t>
            </a:r>
          </a:p>
        </c:rich>
      </c:tx>
      <c:overlay val="0"/>
      <c:spPr>
        <a:noFill/>
        <a:ln w="0">
          <a:noFill/>
        </a:ln>
      </c:spPr>
    </c:title>
    <c:autoTitleDeleted val="0"/>
    <c:plotArea>
      <c:layout>
        <c:manualLayout>
          <c:xMode val="edge"/>
          <c:yMode val="edge"/>
          <c:x val="0.0118154084547964"/>
          <c:y val="0.117647058823529"/>
          <c:w val="0.984746501380079"/>
          <c:h val="0.875166356135214"/>
        </c:manualLayout>
      </c:layout>
      <c:scatterChart>
        <c:scatterStyle val="line"/>
        <c:varyColors val="0"/>
        <c:ser>
          <c:idx val="0"/>
          <c:order val="0"/>
          <c:tx>
            <c:strRef>
              <c:f>"FGas"</c:f>
              <c:strCache>
                <c:ptCount val="1"/>
                <c:pt idx="0">
                  <c:v>FGas</c:v>
                </c:pt>
              </c:strCache>
            </c:strRef>
          </c:tx>
          <c:spPr>
            <a:solidFill>
              <a:srgbClr val="000080"/>
            </a:solidFill>
            <a:ln w="252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Kräfte!$A$4:$A$724</c:f>
              <c:numCache>
                <c:formatCode>General</c:formatCode>
                <c:ptCount val="721"/>
                <c:pt idx="0">
                  <c:v>-180</c:v>
                </c:pt>
                <c:pt idx="1">
                  <c:v>-179</c:v>
                </c:pt>
                <c:pt idx="2">
                  <c:v>-178</c:v>
                </c:pt>
                <c:pt idx="3">
                  <c:v>-177</c:v>
                </c:pt>
                <c:pt idx="4">
                  <c:v>-176</c:v>
                </c:pt>
                <c:pt idx="5">
                  <c:v>-175</c:v>
                </c:pt>
                <c:pt idx="6">
                  <c:v>-174</c:v>
                </c:pt>
                <c:pt idx="7">
                  <c:v>-173</c:v>
                </c:pt>
                <c:pt idx="8">
                  <c:v>-172</c:v>
                </c:pt>
                <c:pt idx="9">
                  <c:v>-171</c:v>
                </c:pt>
                <c:pt idx="10">
                  <c:v>-170</c:v>
                </c:pt>
                <c:pt idx="11">
                  <c:v>-169</c:v>
                </c:pt>
                <c:pt idx="12">
                  <c:v>-168</c:v>
                </c:pt>
                <c:pt idx="13">
                  <c:v>-167</c:v>
                </c:pt>
                <c:pt idx="14">
                  <c:v>-166</c:v>
                </c:pt>
                <c:pt idx="15">
                  <c:v>-165</c:v>
                </c:pt>
                <c:pt idx="16">
                  <c:v>-164</c:v>
                </c:pt>
                <c:pt idx="17">
                  <c:v>-163</c:v>
                </c:pt>
                <c:pt idx="18">
                  <c:v>-162</c:v>
                </c:pt>
                <c:pt idx="19">
                  <c:v>-161</c:v>
                </c:pt>
                <c:pt idx="20">
                  <c:v>-160</c:v>
                </c:pt>
                <c:pt idx="21">
                  <c:v>-159</c:v>
                </c:pt>
                <c:pt idx="22">
                  <c:v>-158</c:v>
                </c:pt>
                <c:pt idx="23">
                  <c:v>-157</c:v>
                </c:pt>
                <c:pt idx="24">
                  <c:v>-156</c:v>
                </c:pt>
                <c:pt idx="25">
                  <c:v>-155</c:v>
                </c:pt>
                <c:pt idx="26">
                  <c:v>-154</c:v>
                </c:pt>
                <c:pt idx="27">
                  <c:v>-153</c:v>
                </c:pt>
                <c:pt idx="28">
                  <c:v>-152</c:v>
                </c:pt>
                <c:pt idx="29">
                  <c:v>-151</c:v>
                </c:pt>
                <c:pt idx="30">
                  <c:v>-150</c:v>
                </c:pt>
                <c:pt idx="31">
                  <c:v>-149</c:v>
                </c:pt>
                <c:pt idx="32">
                  <c:v>-148</c:v>
                </c:pt>
                <c:pt idx="33">
                  <c:v>-147</c:v>
                </c:pt>
                <c:pt idx="34">
                  <c:v>-146</c:v>
                </c:pt>
                <c:pt idx="35">
                  <c:v>-145</c:v>
                </c:pt>
                <c:pt idx="36">
                  <c:v>-144</c:v>
                </c:pt>
                <c:pt idx="37">
                  <c:v>-143</c:v>
                </c:pt>
                <c:pt idx="38">
                  <c:v>-142</c:v>
                </c:pt>
                <c:pt idx="39">
                  <c:v>-141</c:v>
                </c:pt>
                <c:pt idx="40">
                  <c:v>-140</c:v>
                </c:pt>
                <c:pt idx="41">
                  <c:v>-139</c:v>
                </c:pt>
                <c:pt idx="42">
                  <c:v>-138</c:v>
                </c:pt>
                <c:pt idx="43">
                  <c:v>-137</c:v>
                </c:pt>
                <c:pt idx="44">
                  <c:v>-136</c:v>
                </c:pt>
                <c:pt idx="45">
                  <c:v>-135</c:v>
                </c:pt>
                <c:pt idx="46">
                  <c:v>-134</c:v>
                </c:pt>
                <c:pt idx="47">
                  <c:v>-133</c:v>
                </c:pt>
                <c:pt idx="48">
                  <c:v>-132</c:v>
                </c:pt>
                <c:pt idx="49">
                  <c:v>-131</c:v>
                </c:pt>
                <c:pt idx="50">
                  <c:v>-130</c:v>
                </c:pt>
                <c:pt idx="51">
                  <c:v>-129</c:v>
                </c:pt>
                <c:pt idx="52">
                  <c:v>-128</c:v>
                </c:pt>
                <c:pt idx="53">
                  <c:v>-127</c:v>
                </c:pt>
                <c:pt idx="54">
                  <c:v>-126</c:v>
                </c:pt>
                <c:pt idx="55">
                  <c:v>-125</c:v>
                </c:pt>
                <c:pt idx="56">
                  <c:v>-124</c:v>
                </c:pt>
                <c:pt idx="57">
                  <c:v>-123</c:v>
                </c:pt>
                <c:pt idx="58">
                  <c:v>-122</c:v>
                </c:pt>
                <c:pt idx="59">
                  <c:v>-121</c:v>
                </c:pt>
                <c:pt idx="60">
                  <c:v>-120</c:v>
                </c:pt>
                <c:pt idx="61">
                  <c:v>-119</c:v>
                </c:pt>
                <c:pt idx="62">
                  <c:v>-118</c:v>
                </c:pt>
                <c:pt idx="63">
                  <c:v>-117</c:v>
                </c:pt>
                <c:pt idx="64">
                  <c:v>-116</c:v>
                </c:pt>
                <c:pt idx="65">
                  <c:v>-115</c:v>
                </c:pt>
                <c:pt idx="66">
                  <c:v>-114</c:v>
                </c:pt>
                <c:pt idx="67">
                  <c:v>-113</c:v>
                </c:pt>
                <c:pt idx="68">
                  <c:v>-112</c:v>
                </c:pt>
                <c:pt idx="69">
                  <c:v>-111</c:v>
                </c:pt>
                <c:pt idx="70">
                  <c:v>-110</c:v>
                </c:pt>
                <c:pt idx="71">
                  <c:v>-109</c:v>
                </c:pt>
                <c:pt idx="72">
                  <c:v>-108</c:v>
                </c:pt>
                <c:pt idx="73">
                  <c:v>-107</c:v>
                </c:pt>
                <c:pt idx="74">
                  <c:v>-106</c:v>
                </c:pt>
                <c:pt idx="75">
                  <c:v>-105</c:v>
                </c:pt>
                <c:pt idx="76">
                  <c:v>-104</c:v>
                </c:pt>
                <c:pt idx="77">
                  <c:v>-103</c:v>
                </c:pt>
                <c:pt idx="78">
                  <c:v>-102</c:v>
                </c:pt>
                <c:pt idx="79">
                  <c:v>-101</c:v>
                </c:pt>
                <c:pt idx="80">
                  <c:v>-100</c:v>
                </c:pt>
                <c:pt idx="81">
                  <c:v>-99</c:v>
                </c:pt>
                <c:pt idx="82">
                  <c:v>-98</c:v>
                </c:pt>
                <c:pt idx="83">
                  <c:v>-97</c:v>
                </c:pt>
                <c:pt idx="84">
                  <c:v>-96</c:v>
                </c:pt>
                <c:pt idx="85">
                  <c:v>-95</c:v>
                </c:pt>
                <c:pt idx="86">
                  <c:v>-94</c:v>
                </c:pt>
                <c:pt idx="87">
                  <c:v>-93</c:v>
                </c:pt>
                <c:pt idx="88">
                  <c:v>-92</c:v>
                </c:pt>
                <c:pt idx="89">
                  <c:v>-91</c:v>
                </c:pt>
                <c:pt idx="90">
                  <c:v>-90</c:v>
                </c:pt>
                <c:pt idx="91">
                  <c:v>-89</c:v>
                </c:pt>
                <c:pt idx="92">
                  <c:v>-88</c:v>
                </c:pt>
                <c:pt idx="93">
                  <c:v>-87</c:v>
                </c:pt>
                <c:pt idx="94">
                  <c:v>-86</c:v>
                </c:pt>
                <c:pt idx="95">
                  <c:v>-85</c:v>
                </c:pt>
                <c:pt idx="96">
                  <c:v>-84</c:v>
                </c:pt>
                <c:pt idx="97">
                  <c:v>-83</c:v>
                </c:pt>
                <c:pt idx="98">
                  <c:v>-82</c:v>
                </c:pt>
                <c:pt idx="99">
                  <c:v>-81</c:v>
                </c:pt>
                <c:pt idx="100">
                  <c:v>-80</c:v>
                </c:pt>
                <c:pt idx="101">
                  <c:v>-79</c:v>
                </c:pt>
                <c:pt idx="102">
                  <c:v>-78</c:v>
                </c:pt>
                <c:pt idx="103">
                  <c:v>-77</c:v>
                </c:pt>
                <c:pt idx="104">
                  <c:v>-76</c:v>
                </c:pt>
                <c:pt idx="105">
                  <c:v>-75</c:v>
                </c:pt>
                <c:pt idx="106">
                  <c:v>-74</c:v>
                </c:pt>
                <c:pt idx="107">
                  <c:v>-73</c:v>
                </c:pt>
                <c:pt idx="108">
                  <c:v>-72</c:v>
                </c:pt>
                <c:pt idx="109">
                  <c:v>-71</c:v>
                </c:pt>
                <c:pt idx="110">
                  <c:v>-70</c:v>
                </c:pt>
                <c:pt idx="111">
                  <c:v>-69</c:v>
                </c:pt>
                <c:pt idx="112">
                  <c:v>-68</c:v>
                </c:pt>
                <c:pt idx="113">
                  <c:v>-67</c:v>
                </c:pt>
                <c:pt idx="114">
                  <c:v>-66</c:v>
                </c:pt>
                <c:pt idx="115">
                  <c:v>-65</c:v>
                </c:pt>
                <c:pt idx="116">
                  <c:v>-64</c:v>
                </c:pt>
                <c:pt idx="117">
                  <c:v>-63</c:v>
                </c:pt>
                <c:pt idx="118">
                  <c:v>-62</c:v>
                </c:pt>
                <c:pt idx="119">
                  <c:v>-61</c:v>
                </c:pt>
                <c:pt idx="120">
                  <c:v>-60</c:v>
                </c:pt>
                <c:pt idx="121">
                  <c:v>-59</c:v>
                </c:pt>
                <c:pt idx="122">
                  <c:v>-58</c:v>
                </c:pt>
                <c:pt idx="123">
                  <c:v>-57</c:v>
                </c:pt>
                <c:pt idx="124">
                  <c:v>-56</c:v>
                </c:pt>
                <c:pt idx="125">
                  <c:v>-55</c:v>
                </c:pt>
                <c:pt idx="126">
                  <c:v>-54</c:v>
                </c:pt>
                <c:pt idx="127">
                  <c:v>-53</c:v>
                </c:pt>
                <c:pt idx="128">
                  <c:v>-52</c:v>
                </c:pt>
                <c:pt idx="129">
                  <c:v>-51</c:v>
                </c:pt>
                <c:pt idx="130">
                  <c:v>-50</c:v>
                </c:pt>
                <c:pt idx="131">
                  <c:v>-49</c:v>
                </c:pt>
                <c:pt idx="132">
                  <c:v>-48</c:v>
                </c:pt>
                <c:pt idx="133">
                  <c:v>-47</c:v>
                </c:pt>
                <c:pt idx="134">
                  <c:v>-46</c:v>
                </c:pt>
                <c:pt idx="135">
                  <c:v>-45</c:v>
                </c:pt>
                <c:pt idx="136">
                  <c:v>-44</c:v>
                </c:pt>
                <c:pt idx="137">
                  <c:v>-43</c:v>
                </c:pt>
                <c:pt idx="138">
                  <c:v>-42</c:v>
                </c:pt>
                <c:pt idx="139">
                  <c:v>-41</c:v>
                </c:pt>
                <c:pt idx="140">
                  <c:v>-40</c:v>
                </c:pt>
                <c:pt idx="141">
                  <c:v>-39</c:v>
                </c:pt>
                <c:pt idx="142">
                  <c:v>-38</c:v>
                </c:pt>
                <c:pt idx="143">
                  <c:v>-37</c:v>
                </c:pt>
                <c:pt idx="144">
                  <c:v>-36</c:v>
                </c:pt>
                <c:pt idx="145">
                  <c:v>-35</c:v>
                </c:pt>
                <c:pt idx="146">
                  <c:v>-34</c:v>
                </c:pt>
                <c:pt idx="147">
                  <c:v>-33</c:v>
                </c:pt>
                <c:pt idx="148">
                  <c:v>-32</c:v>
                </c:pt>
                <c:pt idx="149">
                  <c:v>-31</c:v>
                </c:pt>
                <c:pt idx="150">
                  <c:v>-30</c:v>
                </c:pt>
                <c:pt idx="151">
                  <c:v>-29</c:v>
                </c:pt>
                <c:pt idx="152">
                  <c:v>-28</c:v>
                </c:pt>
                <c:pt idx="153">
                  <c:v>-27</c:v>
                </c:pt>
                <c:pt idx="154">
                  <c:v>-26</c:v>
                </c:pt>
                <c:pt idx="155">
                  <c:v>-25</c:v>
                </c:pt>
                <c:pt idx="156">
                  <c:v>-24</c:v>
                </c:pt>
                <c:pt idx="157">
                  <c:v>-23</c:v>
                </c:pt>
                <c:pt idx="158">
                  <c:v>-22</c:v>
                </c:pt>
                <c:pt idx="159">
                  <c:v>-21</c:v>
                </c:pt>
                <c:pt idx="160">
                  <c:v>-20</c:v>
                </c:pt>
                <c:pt idx="161">
                  <c:v>-19</c:v>
                </c:pt>
                <c:pt idx="162">
                  <c:v>-18</c:v>
                </c:pt>
                <c:pt idx="163">
                  <c:v>-17</c:v>
                </c:pt>
                <c:pt idx="164">
                  <c:v>-16</c:v>
                </c:pt>
                <c:pt idx="165">
                  <c:v>-15</c:v>
                </c:pt>
                <c:pt idx="166">
                  <c:v>-14</c:v>
                </c:pt>
                <c:pt idx="167">
                  <c:v>-13</c:v>
                </c:pt>
                <c:pt idx="168">
                  <c:v>-12</c:v>
                </c:pt>
                <c:pt idx="169">
                  <c:v>-11</c:v>
                </c:pt>
                <c:pt idx="170">
                  <c:v>-10</c:v>
                </c:pt>
                <c:pt idx="171">
                  <c:v>-9</c:v>
                </c:pt>
                <c:pt idx="172">
                  <c:v>-8</c:v>
                </c:pt>
                <c:pt idx="173">
                  <c:v>-7</c:v>
                </c:pt>
                <c:pt idx="174">
                  <c:v>-6</c:v>
                </c:pt>
                <c:pt idx="175">
                  <c:v>-5</c:v>
                </c:pt>
                <c:pt idx="176">
                  <c:v>-4</c:v>
                </c:pt>
                <c:pt idx="177">
                  <c:v>-3</c:v>
                </c:pt>
                <c:pt idx="178">
                  <c:v>-2</c:v>
                </c:pt>
                <c:pt idx="179">
                  <c:v>-1</c:v>
                </c:pt>
                <c:pt idx="180">
                  <c:v>0</c:v>
                </c:pt>
                <c:pt idx="181">
                  <c:v>1</c:v>
                </c:pt>
                <c:pt idx="182">
                  <c:v>2</c:v>
                </c:pt>
                <c:pt idx="183">
                  <c:v>3</c:v>
                </c:pt>
                <c:pt idx="184">
                  <c:v>4</c:v>
                </c:pt>
                <c:pt idx="185">
                  <c:v>5</c:v>
                </c:pt>
                <c:pt idx="186">
                  <c:v>6</c:v>
                </c:pt>
                <c:pt idx="187">
                  <c:v>7</c:v>
                </c:pt>
                <c:pt idx="188">
                  <c:v>8</c:v>
                </c:pt>
                <c:pt idx="189">
                  <c:v>9</c:v>
                </c:pt>
                <c:pt idx="190">
                  <c:v>10</c:v>
                </c:pt>
                <c:pt idx="191">
                  <c:v>11</c:v>
                </c:pt>
                <c:pt idx="192">
                  <c:v>12</c:v>
                </c:pt>
                <c:pt idx="193">
                  <c:v>13</c:v>
                </c:pt>
                <c:pt idx="194">
                  <c:v>14</c:v>
                </c:pt>
                <c:pt idx="195">
                  <c:v>15</c:v>
                </c:pt>
                <c:pt idx="196">
                  <c:v>16</c:v>
                </c:pt>
                <c:pt idx="197">
                  <c:v>17</c:v>
                </c:pt>
                <c:pt idx="198">
                  <c:v>18</c:v>
                </c:pt>
                <c:pt idx="199">
                  <c:v>19</c:v>
                </c:pt>
                <c:pt idx="200">
                  <c:v>20</c:v>
                </c:pt>
                <c:pt idx="201">
                  <c:v>21</c:v>
                </c:pt>
                <c:pt idx="202">
                  <c:v>22</c:v>
                </c:pt>
                <c:pt idx="203">
                  <c:v>23</c:v>
                </c:pt>
                <c:pt idx="204">
                  <c:v>24</c:v>
                </c:pt>
                <c:pt idx="205">
                  <c:v>25</c:v>
                </c:pt>
                <c:pt idx="206">
                  <c:v>26</c:v>
                </c:pt>
                <c:pt idx="207">
                  <c:v>27</c:v>
                </c:pt>
                <c:pt idx="208">
                  <c:v>28</c:v>
                </c:pt>
                <c:pt idx="209">
                  <c:v>29</c:v>
                </c:pt>
                <c:pt idx="210">
                  <c:v>30</c:v>
                </c:pt>
                <c:pt idx="211">
                  <c:v>31</c:v>
                </c:pt>
                <c:pt idx="212">
                  <c:v>32</c:v>
                </c:pt>
                <c:pt idx="213">
                  <c:v>33</c:v>
                </c:pt>
                <c:pt idx="214">
                  <c:v>34</c:v>
                </c:pt>
                <c:pt idx="215">
                  <c:v>35</c:v>
                </c:pt>
                <c:pt idx="216">
                  <c:v>36</c:v>
                </c:pt>
                <c:pt idx="217">
                  <c:v>37</c:v>
                </c:pt>
                <c:pt idx="218">
                  <c:v>38</c:v>
                </c:pt>
                <c:pt idx="219">
                  <c:v>39</c:v>
                </c:pt>
                <c:pt idx="220">
                  <c:v>40</c:v>
                </c:pt>
                <c:pt idx="221">
                  <c:v>41</c:v>
                </c:pt>
                <c:pt idx="222">
                  <c:v>42</c:v>
                </c:pt>
                <c:pt idx="223">
                  <c:v>43</c:v>
                </c:pt>
                <c:pt idx="224">
                  <c:v>44</c:v>
                </c:pt>
                <c:pt idx="225">
                  <c:v>45</c:v>
                </c:pt>
                <c:pt idx="226">
                  <c:v>46</c:v>
                </c:pt>
                <c:pt idx="227">
                  <c:v>47</c:v>
                </c:pt>
                <c:pt idx="228">
                  <c:v>48</c:v>
                </c:pt>
                <c:pt idx="229">
                  <c:v>49</c:v>
                </c:pt>
                <c:pt idx="230">
                  <c:v>50</c:v>
                </c:pt>
                <c:pt idx="231">
                  <c:v>51</c:v>
                </c:pt>
                <c:pt idx="232">
                  <c:v>52</c:v>
                </c:pt>
                <c:pt idx="233">
                  <c:v>53</c:v>
                </c:pt>
                <c:pt idx="234">
                  <c:v>54</c:v>
                </c:pt>
                <c:pt idx="235">
                  <c:v>55</c:v>
                </c:pt>
                <c:pt idx="236">
                  <c:v>56</c:v>
                </c:pt>
                <c:pt idx="237">
                  <c:v>57</c:v>
                </c:pt>
                <c:pt idx="238">
                  <c:v>58</c:v>
                </c:pt>
                <c:pt idx="239">
                  <c:v>59</c:v>
                </c:pt>
                <c:pt idx="240">
                  <c:v>60</c:v>
                </c:pt>
                <c:pt idx="241">
                  <c:v>61</c:v>
                </c:pt>
                <c:pt idx="242">
                  <c:v>62</c:v>
                </c:pt>
                <c:pt idx="243">
                  <c:v>63</c:v>
                </c:pt>
                <c:pt idx="244">
                  <c:v>64</c:v>
                </c:pt>
                <c:pt idx="245">
                  <c:v>65</c:v>
                </c:pt>
                <c:pt idx="246">
                  <c:v>66</c:v>
                </c:pt>
                <c:pt idx="247">
                  <c:v>67</c:v>
                </c:pt>
                <c:pt idx="248">
                  <c:v>68</c:v>
                </c:pt>
                <c:pt idx="249">
                  <c:v>69</c:v>
                </c:pt>
                <c:pt idx="250">
                  <c:v>70</c:v>
                </c:pt>
                <c:pt idx="251">
                  <c:v>71</c:v>
                </c:pt>
                <c:pt idx="252">
                  <c:v>72</c:v>
                </c:pt>
                <c:pt idx="253">
                  <c:v>73</c:v>
                </c:pt>
                <c:pt idx="254">
                  <c:v>74</c:v>
                </c:pt>
                <c:pt idx="255">
                  <c:v>75</c:v>
                </c:pt>
                <c:pt idx="256">
                  <c:v>76</c:v>
                </c:pt>
                <c:pt idx="257">
                  <c:v>77</c:v>
                </c:pt>
                <c:pt idx="258">
                  <c:v>78</c:v>
                </c:pt>
                <c:pt idx="259">
                  <c:v>79</c:v>
                </c:pt>
                <c:pt idx="260">
                  <c:v>80</c:v>
                </c:pt>
                <c:pt idx="261">
                  <c:v>81</c:v>
                </c:pt>
                <c:pt idx="262">
                  <c:v>82</c:v>
                </c:pt>
                <c:pt idx="263">
                  <c:v>83</c:v>
                </c:pt>
                <c:pt idx="264">
                  <c:v>84</c:v>
                </c:pt>
                <c:pt idx="265">
                  <c:v>85</c:v>
                </c:pt>
                <c:pt idx="266">
                  <c:v>86</c:v>
                </c:pt>
                <c:pt idx="267">
                  <c:v>87</c:v>
                </c:pt>
                <c:pt idx="268">
                  <c:v>88</c:v>
                </c:pt>
                <c:pt idx="269">
                  <c:v>89</c:v>
                </c:pt>
                <c:pt idx="270">
                  <c:v>90</c:v>
                </c:pt>
                <c:pt idx="271">
                  <c:v>91</c:v>
                </c:pt>
                <c:pt idx="272">
                  <c:v>92</c:v>
                </c:pt>
                <c:pt idx="273">
                  <c:v>93</c:v>
                </c:pt>
                <c:pt idx="274">
                  <c:v>94</c:v>
                </c:pt>
                <c:pt idx="275">
                  <c:v>95</c:v>
                </c:pt>
                <c:pt idx="276">
                  <c:v>96</c:v>
                </c:pt>
                <c:pt idx="277">
                  <c:v>97</c:v>
                </c:pt>
                <c:pt idx="278">
                  <c:v>98</c:v>
                </c:pt>
                <c:pt idx="279">
                  <c:v>99</c:v>
                </c:pt>
                <c:pt idx="280">
                  <c:v>100</c:v>
                </c:pt>
                <c:pt idx="281">
                  <c:v>101</c:v>
                </c:pt>
                <c:pt idx="282">
                  <c:v>102</c:v>
                </c:pt>
                <c:pt idx="283">
                  <c:v>103</c:v>
                </c:pt>
                <c:pt idx="284">
                  <c:v>104</c:v>
                </c:pt>
                <c:pt idx="285">
                  <c:v>105</c:v>
                </c:pt>
                <c:pt idx="286">
                  <c:v>106</c:v>
                </c:pt>
                <c:pt idx="287">
                  <c:v>107</c:v>
                </c:pt>
                <c:pt idx="288">
                  <c:v>108</c:v>
                </c:pt>
                <c:pt idx="289">
                  <c:v>109</c:v>
                </c:pt>
                <c:pt idx="290">
                  <c:v>110</c:v>
                </c:pt>
                <c:pt idx="291">
                  <c:v>111</c:v>
                </c:pt>
                <c:pt idx="292">
                  <c:v>112</c:v>
                </c:pt>
                <c:pt idx="293">
                  <c:v>113</c:v>
                </c:pt>
                <c:pt idx="294">
                  <c:v>114</c:v>
                </c:pt>
                <c:pt idx="295">
                  <c:v>115</c:v>
                </c:pt>
                <c:pt idx="296">
                  <c:v>116</c:v>
                </c:pt>
                <c:pt idx="297">
                  <c:v>117</c:v>
                </c:pt>
                <c:pt idx="298">
                  <c:v>118</c:v>
                </c:pt>
                <c:pt idx="299">
                  <c:v>119</c:v>
                </c:pt>
                <c:pt idx="300">
                  <c:v>120</c:v>
                </c:pt>
                <c:pt idx="301">
                  <c:v>121</c:v>
                </c:pt>
                <c:pt idx="302">
                  <c:v>122</c:v>
                </c:pt>
                <c:pt idx="303">
                  <c:v>123</c:v>
                </c:pt>
                <c:pt idx="304">
                  <c:v>124</c:v>
                </c:pt>
                <c:pt idx="305">
                  <c:v>125</c:v>
                </c:pt>
                <c:pt idx="306">
                  <c:v>126</c:v>
                </c:pt>
                <c:pt idx="307">
                  <c:v>127</c:v>
                </c:pt>
                <c:pt idx="308">
                  <c:v>128</c:v>
                </c:pt>
                <c:pt idx="309">
                  <c:v>129</c:v>
                </c:pt>
                <c:pt idx="310">
                  <c:v>130</c:v>
                </c:pt>
                <c:pt idx="311">
                  <c:v>131</c:v>
                </c:pt>
                <c:pt idx="312">
                  <c:v>132</c:v>
                </c:pt>
                <c:pt idx="313">
                  <c:v>133</c:v>
                </c:pt>
                <c:pt idx="314">
                  <c:v>134</c:v>
                </c:pt>
                <c:pt idx="315">
                  <c:v>135</c:v>
                </c:pt>
                <c:pt idx="316">
                  <c:v>136</c:v>
                </c:pt>
                <c:pt idx="317">
                  <c:v>137</c:v>
                </c:pt>
                <c:pt idx="318">
                  <c:v>138</c:v>
                </c:pt>
                <c:pt idx="319">
                  <c:v>139</c:v>
                </c:pt>
                <c:pt idx="320">
                  <c:v>140</c:v>
                </c:pt>
                <c:pt idx="321">
                  <c:v>141</c:v>
                </c:pt>
                <c:pt idx="322">
                  <c:v>142</c:v>
                </c:pt>
                <c:pt idx="323">
                  <c:v>143</c:v>
                </c:pt>
                <c:pt idx="324">
                  <c:v>144</c:v>
                </c:pt>
                <c:pt idx="325">
                  <c:v>145</c:v>
                </c:pt>
                <c:pt idx="326">
                  <c:v>146</c:v>
                </c:pt>
                <c:pt idx="327">
                  <c:v>147</c:v>
                </c:pt>
                <c:pt idx="328">
                  <c:v>148</c:v>
                </c:pt>
                <c:pt idx="329">
                  <c:v>149</c:v>
                </c:pt>
                <c:pt idx="330">
                  <c:v>150</c:v>
                </c:pt>
                <c:pt idx="331">
                  <c:v>151</c:v>
                </c:pt>
                <c:pt idx="332">
                  <c:v>152</c:v>
                </c:pt>
                <c:pt idx="333">
                  <c:v>153</c:v>
                </c:pt>
                <c:pt idx="334">
                  <c:v>154</c:v>
                </c:pt>
                <c:pt idx="335">
                  <c:v>155</c:v>
                </c:pt>
                <c:pt idx="336">
                  <c:v>156</c:v>
                </c:pt>
                <c:pt idx="337">
                  <c:v>157</c:v>
                </c:pt>
                <c:pt idx="338">
                  <c:v>158</c:v>
                </c:pt>
                <c:pt idx="339">
                  <c:v>159</c:v>
                </c:pt>
                <c:pt idx="340">
                  <c:v>160</c:v>
                </c:pt>
                <c:pt idx="341">
                  <c:v>161</c:v>
                </c:pt>
                <c:pt idx="342">
                  <c:v>162</c:v>
                </c:pt>
                <c:pt idx="343">
                  <c:v>163</c:v>
                </c:pt>
                <c:pt idx="344">
                  <c:v>164</c:v>
                </c:pt>
                <c:pt idx="345">
                  <c:v>165</c:v>
                </c:pt>
                <c:pt idx="346">
                  <c:v>166</c:v>
                </c:pt>
                <c:pt idx="347">
                  <c:v>167</c:v>
                </c:pt>
                <c:pt idx="348">
                  <c:v>168</c:v>
                </c:pt>
                <c:pt idx="349">
                  <c:v>169</c:v>
                </c:pt>
                <c:pt idx="350">
                  <c:v>170</c:v>
                </c:pt>
                <c:pt idx="351">
                  <c:v>171</c:v>
                </c:pt>
                <c:pt idx="352">
                  <c:v>172</c:v>
                </c:pt>
                <c:pt idx="353">
                  <c:v>173</c:v>
                </c:pt>
                <c:pt idx="354">
                  <c:v>174</c:v>
                </c:pt>
                <c:pt idx="355">
                  <c:v>175</c:v>
                </c:pt>
                <c:pt idx="356">
                  <c:v>176</c:v>
                </c:pt>
                <c:pt idx="357">
                  <c:v>177</c:v>
                </c:pt>
                <c:pt idx="358">
                  <c:v>178</c:v>
                </c:pt>
                <c:pt idx="359">
                  <c:v>179</c:v>
                </c:pt>
                <c:pt idx="360">
                  <c:v>180</c:v>
                </c:pt>
                <c:pt idx="361">
                  <c:v>181</c:v>
                </c:pt>
                <c:pt idx="362">
                  <c:v>182</c:v>
                </c:pt>
                <c:pt idx="363">
                  <c:v>183</c:v>
                </c:pt>
                <c:pt idx="364">
                  <c:v>184</c:v>
                </c:pt>
                <c:pt idx="365">
                  <c:v>185</c:v>
                </c:pt>
                <c:pt idx="366">
                  <c:v>186</c:v>
                </c:pt>
                <c:pt idx="367">
                  <c:v>187</c:v>
                </c:pt>
                <c:pt idx="368">
                  <c:v>188</c:v>
                </c:pt>
                <c:pt idx="369">
                  <c:v>189</c:v>
                </c:pt>
                <c:pt idx="370">
                  <c:v>190</c:v>
                </c:pt>
                <c:pt idx="371">
                  <c:v>191</c:v>
                </c:pt>
                <c:pt idx="372">
                  <c:v>192</c:v>
                </c:pt>
                <c:pt idx="373">
                  <c:v>193</c:v>
                </c:pt>
                <c:pt idx="374">
                  <c:v>194</c:v>
                </c:pt>
                <c:pt idx="375">
                  <c:v>195</c:v>
                </c:pt>
                <c:pt idx="376">
                  <c:v>196</c:v>
                </c:pt>
                <c:pt idx="377">
                  <c:v>197</c:v>
                </c:pt>
                <c:pt idx="378">
                  <c:v>198</c:v>
                </c:pt>
                <c:pt idx="379">
                  <c:v>199</c:v>
                </c:pt>
                <c:pt idx="380">
                  <c:v>200</c:v>
                </c:pt>
                <c:pt idx="381">
                  <c:v>201</c:v>
                </c:pt>
                <c:pt idx="382">
                  <c:v>202</c:v>
                </c:pt>
                <c:pt idx="383">
                  <c:v>203</c:v>
                </c:pt>
                <c:pt idx="384">
                  <c:v>204</c:v>
                </c:pt>
                <c:pt idx="385">
                  <c:v>205</c:v>
                </c:pt>
                <c:pt idx="386">
                  <c:v>206</c:v>
                </c:pt>
                <c:pt idx="387">
                  <c:v>207</c:v>
                </c:pt>
                <c:pt idx="388">
                  <c:v>208</c:v>
                </c:pt>
                <c:pt idx="389">
                  <c:v>209</c:v>
                </c:pt>
                <c:pt idx="390">
                  <c:v>210</c:v>
                </c:pt>
                <c:pt idx="391">
                  <c:v>211</c:v>
                </c:pt>
                <c:pt idx="392">
                  <c:v>212</c:v>
                </c:pt>
                <c:pt idx="393">
                  <c:v>213</c:v>
                </c:pt>
                <c:pt idx="394">
                  <c:v>214</c:v>
                </c:pt>
                <c:pt idx="395">
                  <c:v>215</c:v>
                </c:pt>
                <c:pt idx="396">
                  <c:v>216</c:v>
                </c:pt>
                <c:pt idx="397">
                  <c:v>217</c:v>
                </c:pt>
                <c:pt idx="398">
                  <c:v>218</c:v>
                </c:pt>
                <c:pt idx="399">
                  <c:v>219</c:v>
                </c:pt>
                <c:pt idx="400">
                  <c:v>220</c:v>
                </c:pt>
                <c:pt idx="401">
                  <c:v>221</c:v>
                </c:pt>
                <c:pt idx="402">
                  <c:v>222</c:v>
                </c:pt>
                <c:pt idx="403">
                  <c:v>223</c:v>
                </c:pt>
                <c:pt idx="404">
                  <c:v>224</c:v>
                </c:pt>
                <c:pt idx="405">
                  <c:v>225</c:v>
                </c:pt>
                <c:pt idx="406">
                  <c:v>226</c:v>
                </c:pt>
                <c:pt idx="407">
                  <c:v>227</c:v>
                </c:pt>
                <c:pt idx="408">
                  <c:v>228</c:v>
                </c:pt>
                <c:pt idx="409">
                  <c:v>229</c:v>
                </c:pt>
                <c:pt idx="410">
                  <c:v>230</c:v>
                </c:pt>
                <c:pt idx="411">
                  <c:v>231</c:v>
                </c:pt>
                <c:pt idx="412">
                  <c:v>232</c:v>
                </c:pt>
                <c:pt idx="413">
                  <c:v>233</c:v>
                </c:pt>
                <c:pt idx="414">
                  <c:v>234</c:v>
                </c:pt>
                <c:pt idx="415">
                  <c:v>235</c:v>
                </c:pt>
                <c:pt idx="416">
                  <c:v>236</c:v>
                </c:pt>
                <c:pt idx="417">
                  <c:v>237</c:v>
                </c:pt>
                <c:pt idx="418">
                  <c:v>238</c:v>
                </c:pt>
                <c:pt idx="419">
                  <c:v>239</c:v>
                </c:pt>
                <c:pt idx="420">
                  <c:v>240</c:v>
                </c:pt>
                <c:pt idx="421">
                  <c:v>241</c:v>
                </c:pt>
                <c:pt idx="422">
                  <c:v>242</c:v>
                </c:pt>
                <c:pt idx="423">
                  <c:v>243</c:v>
                </c:pt>
                <c:pt idx="424">
                  <c:v>244</c:v>
                </c:pt>
                <c:pt idx="425">
                  <c:v>245</c:v>
                </c:pt>
                <c:pt idx="426">
                  <c:v>246</c:v>
                </c:pt>
                <c:pt idx="427">
                  <c:v>247</c:v>
                </c:pt>
                <c:pt idx="428">
                  <c:v>248</c:v>
                </c:pt>
                <c:pt idx="429">
                  <c:v>249</c:v>
                </c:pt>
                <c:pt idx="430">
                  <c:v>250</c:v>
                </c:pt>
                <c:pt idx="431">
                  <c:v>251</c:v>
                </c:pt>
                <c:pt idx="432">
                  <c:v>252</c:v>
                </c:pt>
                <c:pt idx="433">
                  <c:v>253</c:v>
                </c:pt>
                <c:pt idx="434">
                  <c:v>254</c:v>
                </c:pt>
                <c:pt idx="435">
                  <c:v>255</c:v>
                </c:pt>
                <c:pt idx="436">
                  <c:v>256</c:v>
                </c:pt>
                <c:pt idx="437">
                  <c:v>257</c:v>
                </c:pt>
                <c:pt idx="438">
                  <c:v>258</c:v>
                </c:pt>
                <c:pt idx="439">
                  <c:v>259</c:v>
                </c:pt>
                <c:pt idx="440">
                  <c:v>260</c:v>
                </c:pt>
                <c:pt idx="441">
                  <c:v>261</c:v>
                </c:pt>
                <c:pt idx="442">
                  <c:v>262</c:v>
                </c:pt>
                <c:pt idx="443">
                  <c:v>263</c:v>
                </c:pt>
                <c:pt idx="444">
                  <c:v>264</c:v>
                </c:pt>
                <c:pt idx="445">
                  <c:v>265</c:v>
                </c:pt>
                <c:pt idx="446">
                  <c:v>266</c:v>
                </c:pt>
                <c:pt idx="447">
                  <c:v>267</c:v>
                </c:pt>
                <c:pt idx="448">
                  <c:v>268</c:v>
                </c:pt>
                <c:pt idx="449">
                  <c:v>269</c:v>
                </c:pt>
                <c:pt idx="450">
                  <c:v>270</c:v>
                </c:pt>
                <c:pt idx="451">
                  <c:v>271</c:v>
                </c:pt>
                <c:pt idx="452">
                  <c:v>272</c:v>
                </c:pt>
                <c:pt idx="453">
                  <c:v>273</c:v>
                </c:pt>
                <c:pt idx="454">
                  <c:v>274</c:v>
                </c:pt>
                <c:pt idx="455">
                  <c:v>275</c:v>
                </c:pt>
                <c:pt idx="456">
                  <c:v>276</c:v>
                </c:pt>
                <c:pt idx="457">
                  <c:v>277</c:v>
                </c:pt>
                <c:pt idx="458">
                  <c:v>278</c:v>
                </c:pt>
                <c:pt idx="459">
                  <c:v>279</c:v>
                </c:pt>
                <c:pt idx="460">
                  <c:v>280</c:v>
                </c:pt>
                <c:pt idx="461">
                  <c:v>281</c:v>
                </c:pt>
                <c:pt idx="462">
                  <c:v>282</c:v>
                </c:pt>
                <c:pt idx="463">
                  <c:v>283</c:v>
                </c:pt>
                <c:pt idx="464">
                  <c:v>284</c:v>
                </c:pt>
                <c:pt idx="465">
                  <c:v>285</c:v>
                </c:pt>
                <c:pt idx="466">
                  <c:v>286</c:v>
                </c:pt>
                <c:pt idx="467">
                  <c:v>287</c:v>
                </c:pt>
                <c:pt idx="468">
                  <c:v>288</c:v>
                </c:pt>
                <c:pt idx="469">
                  <c:v>289</c:v>
                </c:pt>
                <c:pt idx="470">
                  <c:v>290</c:v>
                </c:pt>
                <c:pt idx="471">
                  <c:v>291</c:v>
                </c:pt>
                <c:pt idx="472">
                  <c:v>292</c:v>
                </c:pt>
                <c:pt idx="473">
                  <c:v>293</c:v>
                </c:pt>
                <c:pt idx="474">
                  <c:v>294</c:v>
                </c:pt>
                <c:pt idx="475">
                  <c:v>295</c:v>
                </c:pt>
                <c:pt idx="476">
                  <c:v>296</c:v>
                </c:pt>
                <c:pt idx="477">
                  <c:v>297</c:v>
                </c:pt>
                <c:pt idx="478">
                  <c:v>298</c:v>
                </c:pt>
                <c:pt idx="479">
                  <c:v>299</c:v>
                </c:pt>
                <c:pt idx="480">
                  <c:v>300</c:v>
                </c:pt>
                <c:pt idx="481">
                  <c:v>301</c:v>
                </c:pt>
                <c:pt idx="482">
                  <c:v>302</c:v>
                </c:pt>
                <c:pt idx="483">
                  <c:v>303</c:v>
                </c:pt>
                <c:pt idx="484">
                  <c:v>304</c:v>
                </c:pt>
                <c:pt idx="485">
                  <c:v>305</c:v>
                </c:pt>
                <c:pt idx="486">
                  <c:v>306</c:v>
                </c:pt>
                <c:pt idx="487">
                  <c:v>307</c:v>
                </c:pt>
                <c:pt idx="488">
                  <c:v>308</c:v>
                </c:pt>
                <c:pt idx="489">
                  <c:v>309</c:v>
                </c:pt>
                <c:pt idx="490">
                  <c:v>310</c:v>
                </c:pt>
                <c:pt idx="491">
                  <c:v>311</c:v>
                </c:pt>
                <c:pt idx="492">
                  <c:v>312</c:v>
                </c:pt>
                <c:pt idx="493">
                  <c:v>313</c:v>
                </c:pt>
                <c:pt idx="494">
                  <c:v>314</c:v>
                </c:pt>
                <c:pt idx="495">
                  <c:v>315</c:v>
                </c:pt>
                <c:pt idx="496">
                  <c:v>316</c:v>
                </c:pt>
                <c:pt idx="497">
                  <c:v>317</c:v>
                </c:pt>
                <c:pt idx="498">
                  <c:v>318</c:v>
                </c:pt>
                <c:pt idx="499">
                  <c:v>319</c:v>
                </c:pt>
                <c:pt idx="500">
                  <c:v>320</c:v>
                </c:pt>
                <c:pt idx="501">
                  <c:v>321</c:v>
                </c:pt>
                <c:pt idx="502">
                  <c:v>322</c:v>
                </c:pt>
                <c:pt idx="503">
                  <c:v>323</c:v>
                </c:pt>
                <c:pt idx="504">
                  <c:v>324</c:v>
                </c:pt>
                <c:pt idx="505">
                  <c:v>325</c:v>
                </c:pt>
                <c:pt idx="506">
                  <c:v>326</c:v>
                </c:pt>
                <c:pt idx="507">
                  <c:v>327</c:v>
                </c:pt>
                <c:pt idx="508">
                  <c:v>328</c:v>
                </c:pt>
                <c:pt idx="509">
                  <c:v>329</c:v>
                </c:pt>
                <c:pt idx="510">
                  <c:v>330</c:v>
                </c:pt>
                <c:pt idx="511">
                  <c:v>331</c:v>
                </c:pt>
                <c:pt idx="512">
                  <c:v>332</c:v>
                </c:pt>
                <c:pt idx="513">
                  <c:v>333</c:v>
                </c:pt>
                <c:pt idx="514">
                  <c:v>334</c:v>
                </c:pt>
                <c:pt idx="515">
                  <c:v>335</c:v>
                </c:pt>
                <c:pt idx="516">
                  <c:v>336</c:v>
                </c:pt>
                <c:pt idx="517">
                  <c:v>337</c:v>
                </c:pt>
                <c:pt idx="518">
                  <c:v>338</c:v>
                </c:pt>
                <c:pt idx="519">
                  <c:v>339</c:v>
                </c:pt>
                <c:pt idx="520">
                  <c:v>340</c:v>
                </c:pt>
                <c:pt idx="521">
                  <c:v>341</c:v>
                </c:pt>
                <c:pt idx="522">
                  <c:v>342</c:v>
                </c:pt>
                <c:pt idx="523">
                  <c:v>343</c:v>
                </c:pt>
                <c:pt idx="524">
                  <c:v>344</c:v>
                </c:pt>
                <c:pt idx="525">
                  <c:v>345</c:v>
                </c:pt>
                <c:pt idx="526">
                  <c:v>346</c:v>
                </c:pt>
                <c:pt idx="527">
                  <c:v>347</c:v>
                </c:pt>
                <c:pt idx="528">
                  <c:v>348</c:v>
                </c:pt>
                <c:pt idx="529">
                  <c:v>349</c:v>
                </c:pt>
                <c:pt idx="530">
                  <c:v>350</c:v>
                </c:pt>
                <c:pt idx="531">
                  <c:v>351</c:v>
                </c:pt>
                <c:pt idx="532">
                  <c:v>352</c:v>
                </c:pt>
                <c:pt idx="533">
                  <c:v>353</c:v>
                </c:pt>
                <c:pt idx="534">
                  <c:v>354</c:v>
                </c:pt>
                <c:pt idx="535">
                  <c:v>355</c:v>
                </c:pt>
                <c:pt idx="536">
                  <c:v>356</c:v>
                </c:pt>
                <c:pt idx="537">
                  <c:v>357</c:v>
                </c:pt>
                <c:pt idx="538">
                  <c:v>358</c:v>
                </c:pt>
                <c:pt idx="539">
                  <c:v>359</c:v>
                </c:pt>
                <c:pt idx="540">
                  <c:v>360</c:v>
                </c:pt>
                <c:pt idx="541">
                  <c:v>361</c:v>
                </c:pt>
                <c:pt idx="542">
                  <c:v>362</c:v>
                </c:pt>
                <c:pt idx="543">
                  <c:v>363</c:v>
                </c:pt>
                <c:pt idx="544">
                  <c:v>364</c:v>
                </c:pt>
                <c:pt idx="545">
                  <c:v>365</c:v>
                </c:pt>
                <c:pt idx="546">
                  <c:v>366</c:v>
                </c:pt>
                <c:pt idx="547">
                  <c:v>367</c:v>
                </c:pt>
                <c:pt idx="548">
                  <c:v>368</c:v>
                </c:pt>
                <c:pt idx="549">
                  <c:v>369</c:v>
                </c:pt>
                <c:pt idx="550">
                  <c:v>370</c:v>
                </c:pt>
                <c:pt idx="551">
                  <c:v>371</c:v>
                </c:pt>
                <c:pt idx="552">
                  <c:v>372</c:v>
                </c:pt>
                <c:pt idx="553">
                  <c:v>373</c:v>
                </c:pt>
                <c:pt idx="554">
                  <c:v>374</c:v>
                </c:pt>
                <c:pt idx="555">
                  <c:v>375</c:v>
                </c:pt>
                <c:pt idx="556">
                  <c:v>376</c:v>
                </c:pt>
                <c:pt idx="557">
                  <c:v>377</c:v>
                </c:pt>
                <c:pt idx="558">
                  <c:v>378</c:v>
                </c:pt>
                <c:pt idx="559">
                  <c:v>379</c:v>
                </c:pt>
                <c:pt idx="560">
                  <c:v>380</c:v>
                </c:pt>
                <c:pt idx="561">
                  <c:v>381</c:v>
                </c:pt>
                <c:pt idx="562">
                  <c:v>382</c:v>
                </c:pt>
                <c:pt idx="563">
                  <c:v>383</c:v>
                </c:pt>
                <c:pt idx="564">
                  <c:v>384</c:v>
                </c:pt>
                <c:pt idx="565">
                  <c:v>385</c:v>
                </c:pt>
                <c:pt idx="566">
                  <c:v>386</c:v>
                </c:pt>
                <c:pt idx="567">
                  <c:v>387</c:v>
                </c:pt>
                <c:pt idx="568">
                  <c:v>388</c:v>
                </c:pt>
                <c:pt idx="569">
                  <c:v>389</c:v>
                </c:pt>
                <c:pt idx="570">
                  <c:v>390</c:v>
                </c:pt>
                <c:pt idx="571">
                  <c:v>391</c:v>
                </c:pt>
                <c:pt idx="572">
                  <c:v>392</c:v>
                </c:pt>
                <c:pt idx="573">
                  <c:v>393</c:v>
                </c:pt>
                <c:pt idx="574">
                  <c:v>394</c:v>
                </c:pt>
                <c:pt idx="575">
                  <c:v>395</c:v>
                </c:pt>
                <c:pt idx="576">
                  <c:v>396</c:v>
                </c:pt>
                <c:pt idx="577">
                  <c:v>397</c:v>
                </c:pt>
                <c:pt idx="578">
                  <c:v>398</c:v>
                </c:pt>
                <c:pt idx="579">
                  <c:v>399</c:v>
                </c:pt>
                <c:pt idx="580">
                  <c:v>400</c:v>
                </c:pt>
                <c:pt idx="581">
                  <c:v>401</c:v>
                </c:pt>
                <c:pt idx="582">
                  <c:v>402</c:v>
                </c:pt>
                <c:pt idx="583">
                  <c:v>403</c:v>
                </c:pt>
                <c:pt idx="584">
                  <c:v>404</c:v>
                </c:pt>
                <c:pt idx="585">
                  <c:v>405</c:v>
                </c:pt>
                <c:pt idx="586">
                  <c:v>406</c:v>
                </c:pt>
                <c:pt idx="587">
                  <c:v>407</c:v>
                </c:pt>
                <c:pt idx="588">
                  <c:v>408</c:v>
                </c:pt>
                <c:pt idx="589">
                  <c:v>409</c:v>
                </c:pt>
                <c:pt idx="590">
                  <c:v>410</c:v>
                </c:pt>
                <c:pt idx="591">
                  <c:v>411</c:v>
                </c:pt>
                <c:pt idx="592">
                  <c:v>412</c:v>
                </c:pt>
                <c:pt idx="593">
                  <c:v>413</c:v>
                </c:pt>
                <c:pt idx="594">
                  <c:v>414</c:v>
                </c:pt>
                <c:pt idx="595">
                  <c:v>415</c:v>
                </c:pt>
                <c:pt idx="596">
                  <c:v>416</c:v>
                </c:pt>
                <c:pt idx="597">
                  <c:v>417</c:v>
                </c:pt>
                <c:pt idx="598">
                  <c:v>418</c:v>
                </c:pt>
                <c:pt idx="599">
                  <c:v>419</c:v>
                </c:pt>
                <c:pt idx="600">
                  <c:v>420</c:v>
                </c:pt>
                <c:pt idx="601">
                  <c:v>421</c:v>
                </c:pt>
                <c:pt idx="602">
                  <c:v>422</c:v>
                </c:pt>
                <c:pt idx="603">
                  <c:v>423</c:v>
                </c:pt>
                <c:pt idx="604">
                  <c:v>424</c:v>
                </c:pt>
                <c:pt idx="605">
                  <c:v>425</c:v>
                </c:pt>
                <c:pt idx="606">
                  <c:v>426</c:v>
                </c:pt>
                <c:pt idx="607">
                  <c:v>427</c:v>
                </c:pt>
                <c:pt idx="608">
                  <c:v>428</c:v>
                </c:pt>
                <c:pt idx="609">
                  <c:v>429</c:v>
                </c:pt>
                <c:pt idx="610">
                  <c:v>430</c:v>
                </c:pt>
                <c:pt idx="611">
                  <c:v>431</c:v>
                </c:pt>
                <c:pt idx="612">
                  <c:v>432</c:v>
                </c:pt>
                <c:pt idx="613">
                  <c:v>433</c:v>
                </c:pt>
                <c:pt idx="614">
                  <c:v>434</c:v>
                </c:pt>
                <c:pt idx="615">
                  <c:v>435</c:v>
                </c:pt>
                <c:pt idx="616">
                  <c:v>436</c:v>
                </c:pt>
                <c:pt idx="617">
                  <c:v>437</c:v>
                </c:pt>
                <c:pt idx="618">
                  <c:v>438</c:v>
                </c:pt>
                <c:pt idx="619">
                  <c:v>439</c:v>
                </c:pt>
                <c:pt idx="620">
                  <c:v>440</c:v>
                </c:pt>
                <c:pt idx="621">
                  <c:v>441</c:v>
                </c:pt>
                <c:pt idx="622">
                  <c:v>442</c:v>
                </c:pt>
                <c:pt idx="623">
                  <c:v>443</c:v>
                </c:pt>
                <c:pt idx="624">
                  <c:v>444</c:v>
                </c:pt>
                <c:pt idx="625">
                  <c:v>445</c:v>
                </c:pt>
                <c:pt idx="626">
                  <c:v>446</c:v>
                </c:pt>
                <c:pt idx="627">
                  <c:v>447</c:v>
                </c:pt>
                <c:pt idx="628">
                  <c:v>448</c:v>
                </c:pt>
                <c:pt idx="629">
                  <c:v>449</c:v>
                </c:pt>
                <c:pt idx="630">
                  <c:v>450</c:v>
                </c:pt>
                <c:pt idx="631">
                  <c:v>451</c:v>
                </c:pt>
                <c:pt idx="632">
                  <c:v>452</c:v>
                </c:pt>
                <c:pt idx="633">
                  <c:v>453</c:v>
                </c:pt>
                <c:pt idx="634">
                  <c:v>454</c:v>
                </c:pt>
                <c:pt idx="635">
                  <c:v>455</c:v>
                </c:pt>
                <c:pt idx="636">
                  <c:v>456</c:v>
                </c:pt>
                <c:pt idx="637">
                  <c:v>457</c:v>
                </c:pt>
                <c:pt idx="638">
                  <c:v>458</c:v>
                </c:pt>
                <c:pt idx="639">
                  <c:v>459</c:v>
                </c:pt>
                <c:pt idx="640">
                  <c:v>460</c:v>
                </c:pt>
                <c:pt idx="641">
                  <c:v>461</c:v>
                </c:pt>
                <c:pt idx="642">
                  <c:v>462</c:v>
                </c:pt>
                <c:pt idx="643">
                  <c:v>463</c:v>
                </c:pt>
                <c:pt idx="644">
                  <c:v>464</c:v>
                </c:pt>
                <c:pt idx="645">
                  <c:v>465</c:v>
                </c:pt>
                <c:pt idx="646">
                  <c:v>466</c:v>
                </c:pt>
                <c:pt idx="647">
                  <c:v>467</c:v>
                </c:pt>
                <c:pt idx="648">
                  <c:v>468</c:v>
                </c:pt>
                <c:pt idx="649">
                  <c:v>469</c:v>
                </c:pt>
                <c:pt idx="650">
                  <c:v>470</c:v>
                </c:pt>
                <c:pt idx="651">
                  <c:v>471</c:v>
                </c:pt>
                <c:pt idx="652">
                  <c:v>472</c:v>
                </c:pt>
                <c:pt idx="653">
                  <c:v>473</c:v>
                </c:pt>
                <c:pt idx="654">
                  <c:v>474</c:v>
                </c:pt>
                <c:pt idx="655">
                  <c:v>475</c:v>
                </c:pt>
                <c:pt idx="656">
                  <c:v>476</c:v>
                </c:pt>
                <c:pt idx="657">
                  <c:v>477</c:v>
                </c:pt>
                <c:pt idx="658">
                  <c:v>478</c:v>
                </c:pt>
                <c:pt idx="659">
                  <c:v>479</c:v>
                </c:pt>
                <c:pt idx="660">
                  <c:v>480</c:v>
                </c:pt>
                <c:pt idx="661">
                  <c:v>481</c:v>
                </c:pt>
                <c:pt idx="662">
                  <c:v>482</c:v>
                </c:pt>
                <c:pt idx="663">
                  <c:v>483</c:v>
                </c:pt>
                <c:pt idx="664">
                  <c:v>484</c:v>
                </c:pt>
                <c:pt idx="665">
                  <c:v>485</c:v>
                </c:pt>
                <c:pt idx="666">
                  <c:v>486</c:v>
                </c:pt>
                <c:pt idx="667">
                  <c:v>487</c:v>
                </c:pt>
                <c:pt idx="668">
                  <c:v>488</c:v>
                </c:pt>
                <c:pt idx="669">
                  <c:v>489</c:v>
                </c:pt>
                <c:pt idx="670">
                  <c:v>490</c:v>
                </c:pt>
                <c:pt idx="671">
                  <c:v>491</c:v>
                </c:pt>
                <c:pt idx="672">
                  <c:v>492</c:v>
                </c:pt>
                <c:pt idx="673">
                  <c:v>493</c:v>
                </c:pt>
                <c:pt idx="674">
                  <c:v>494</c:v>
                </c:pt>
                <c:pt idx="675">
                  <c:v>495</c:v>
                </c:pt>
                <c:pt idx="676">
                  <c:v>496</c:v>
                </c:pt>
                <c:pt idx="677">
                  <c:v>497</c:v>
                </c:pt>
                <c:pt idx="678">
                  <c:v>498</c:v>
                </c:pt>
                <c:pt idx="679">
                  <c:v>499</c:v>
                </c:pt>
                <c:pt idx="680">
                  <c:v>500</c:v>
                </c:pt>
                <c:pt idx="681">
                  <c:v>501</c:v>
                </c:pt>
                <c:pt idx="682">
                  <c:v>502</c:v>
                </c:pt>
                <c:pt idx="683">
                  <c:v>503</c:v>
                </c:pt>
                <c:pt idx="684">
                  <c:v>504</c:v>
                </c:pt>
                <c:pt idx="685">
                  <c:v>505</c:v>
                </c:pt>
                <c:pt idx="686">
                  <c:v>506</c:v>
                </c:pt>
                <c:pt idx="687">
                  <c:v>507</c:v>
                </c:pt>
                <c:pt idx="688">
                  <c:v>508</c:v>
                </c:pt>
                <c:pt idx="689">
                  <c:v>509</c:v>
                </c:pt>
                <c:pt idx="690">
                  <c:v>510</c:v>
                </c:pt>
                <c:pt idx="691">
                  <c:v>511</c:v>
                </c:pt>
                <c:pt idx="692">
                  <c:v>512</c:v>
                </c:pt>
                <c:pt idx="693">
                  <c:v>513</c:v>
                </c:pt>
                <c:pt idx="694">
                  <c:v>514</c:v>
                </c:pt>
                <c:pt idx="695">
                  <c:v>515</c:v>
                </c:pt>
                <c:pt idx="696">
                  <c:v>516</c:v>
                </c:pt>
                <c:pt idx="697">
                  <c:v>517</c:v>
                </c:pt>
                <c:pt idx="698">
                  <c:v>518</c:v>
                </c:pt>
                <c:pt idx="699">
                  <c:v>519</c:v>
                </c:pt>
                <c:pt idx="700">
                  <c:v>520</c:v>
                </c:pt>
                <c:pt idx="701">
                  <c:v>521</c:v>
                </c:pt>
                <c:pt idx="702">
                  <c:v>522</c:v>
                </c:pt>
                <c:pt idx="703">
                  <c:v>523</c:v>
                </c:pt>
                <c:pt idx="704">
                  <c:v>524</c:v>
                </c:pt>
                <c:pt idx="705">
                  <c:v>525</c:v>
                </c:pt>
                <c:pt idx="706">
                  <c:v>526</c:v>
                </c:pt>
                <c:pt idx="707">
                  <c:v>527</c:v>
                </c:pt>
                <c:pt idx="708">
                  <c:v>528</c:v>
                </c:pt>
                <c:pt idx="709">
                  <c:v>529</c:v>
                </c:pt>
                <c:pt idx="710">
                  <c:v>530</c:v>
                </c:pt>
                <c:pt idx="711">
                  <c:v>531</c:v>
                </c:pt>
                <c:pt idx="712">
                  <c:v>532</c:v>
                </c:pt>
                <c:pt idx="713">
                  <c:v>533</c:v>
                </c:pt>
                <c:pt idx="714">
                  <c:v>534</c:v>
                </c:pt>
                <c:pt idx="715">
                  <c:v>535</c:v>
                </c:pt>
                <c:pt idx="716">
                  <c:v>536</c:v>
                </c:pt>
                <c:pt idx="717">
                  <c:v>537</c:v>
                </c:pt>
                <c:pt idx="718">
                  <c:v>538</c:v>
                </c:pt>
                <c:pt idx="719">
                  <c:v>539</c:v>
                </c:pt>
                <c:pt idx="720">
                  <c:v>540</c:v>
                </c:pt>
              </c:numCache>
            </c:numRef>
          </c:xVal>
          <c:yVal>
            <c:numRef>
              <c:f>Kräfte!$K$4:$K$724</c:f>
              <c:numCache>
                <c:formatCode>0</c:formatCode>
                <c:ptCount val="721"/>
                <c:pt idx="0">
                  <c:v>-167.307009023435</c:v>
                </c:pt>
                <c:pt idx="1">
                  <c:v>-178.746804512217</c:v>
                </c:pt>
                <c:pt idx="2">
                  <c:v>-167.307009023435</c:v>
                </c:pt>
                <c:pt idx="3">
                  <c:v>-190.186600000999</c:v>
                </c:pt>
                <c:pt idx="4">
                  <c:v>-201.626395489781</c:v>
                </c:pt>
                <c:pt idx="5">
                  <c:v>-178.746804512217</c:v>
                </c:pt>
                <c:pt idx="6">
                  <c:v>-155.867213534653</c:v>
                </c:pt>
                <c:pt idx="7">
                  <c:v>-167.307009023435</c:v>
                </c:pt>
                <c:pt idx="8">
                  <c:v>-178.746804512217</c:v>
                </c:pt>
                <c:pt idx="9">
                  <c:v>-155.867213534653</c:v>
                </c:pt>
                <c:pt idx="10">
                  <c:v>-155.867213534653</c:v>
                </c:pt>
                <c:pt idx="11">
                  <c:v>-167.307009023435</c:v>
                </c:pt>
                <c:pt idx="12">
                  <c:v>-155.867213534653</c:v>
                </c:pt>
                <c:pt idx="13">
                  <c:v>-167.307009023435</c:v>
                </c:pt>
                <c:pt idx="14">
                  <c:v>-167.307009023435</c:v>
                </c:pt>
                <c:pt idx="15">
                  <c:v>-155.867213534653</c:v>
                </c:pt>
                <c:pt idx="16">
                  <c:v>-144.427418045871</c:v>
                </c:pt>
                <c:pt idx="17">
                  <c:v>-155.867213534653</c:v>
                </c:pt>
                <c:pt idx="18">
                  <c:v>-144.427418045871</c:v>
                </c:pt>
                <c:pt idx="19">
                  <c:v>-155.867213534653</c:v>
                </c:pt>
                <c:pt idx="20">
                  <c:v>-155.867213534653</c:v>
                </c:pt>
                <c:pt idx="21">
                  <c:v>-155.867213534653</c:v>
                </c:pt>
                <c:pt idx="22">
                  <c:v>-155.867213534653</c:v>
                </c:pt>
                <c:pt idx="23">
                  <c:v>-155.867213534653</c:v>
                </c:pt>
                <c:pt idx="24">
                  <c:v>-155.867213534653</c:v>
                </c:pt>
                <c:pt idx="25">
                  <c:v>-155.867213534653</c:v>
                </c:pt>
                <c:pt idx="26">
                  <c:v>-155.867213534653</c:v>
                </c:pt>
                <c:pt idx="27">
                  <c:v>-155.867213534653</c:v>
                </c:pt>
                <c:pt idx="28">
                  <c:v>-155.867213534653</c:v>
                </c:pt>
                <c:pt idx="29">
                  <c:v>-144.427418045871</c:v>
                </c:pt>
                <c:pt idx="30">
                  <c:v>-144.427418045871</c:v>
                </c:pt>
                <c:pt idx="31">
                  <c:v>-132.987622557089</c:v>
                </c:pt>
                <c:pt idx="32">
                  <c:v>-132.987622557089</c:v>
                </c:pt>
                <c:pt idx="33">
                  <c:v>-144.427418045871</c:v>
                </c:pt>
                <c:pt idx="34">
                  <c:v>-132.987622557089</c:v>
                </c:pt>
                <c:pt idx="35">
                  <c:v>-132.987622557089</c:v>
                </c:pt>
                <c:pt idx="36">
                  <c:v>-132.987622557089</c:v>
                </c:pt>
                <c:pt idx="37">
                  <c:v>-132.987622557089</c:v>
                </c:pt>
                <c:pt idx="38">
                  <c:v>-121.547827068307</c:v>
                </c:pt>
                <c:pt idx="39">
                  <c:v>-121.547827068307</c:v>
                </c:pt>
                <c:pt idx="40">
                  <c:v>-121.547827068307</c:v>
                </c:pt>
                <c:pt idx="41">
                  <c:v>-132.987622557089</c:v>
                </c:pt>
                <c:pt idx="42">
                  <c:v>-144.427418045871</c:v>
                </c:pt>
                <c:pt idx="43">
                  <c:v>-121.547827068307</c:v>
                </c:pt>
                <c:pt idx="44">
                  <c:v>-121.547827068307</c:v>
                </c:pt>
                <c:pt idx="45">
                  <c:v>-121.547827068307</c:v>
                </c:pt>
                <c:pt idx="46">
                  <c:v>-132.987622557089</c:v>
                </c:pt>
                <c:pt idx="47">
                  <c:v>-110.108031579526</c:v>
                </c:pt>
                <c:pt idx="48">
                  <c:v>-110.108031579526</c:v>
                </c:pt>
                <c:pt idx="49">
                  <c:v>-121.547827068307</c:v>
                </c:pt>
                <c:pt idx="50">
                  <c:v>-121.547827068307</c:v>
                </c:pt>
                <c:pt idx="51">
                  <c:v>-132.987622557089</c:v>
                </c:pt>
                <c:pt idx="52">
                  <c:v>-110.108031579526</c:v>
                </c:pt>
                <c:pt idx="53">
                  <c:v>-110.108031579526</c:v>
                </c:pt>
                <c:pt idx="54">
                  <c:v>-110.108031579526</c:v>
                </c:pt>
                <c:pt idx="55">
                  <c:v>-121.547827068307</c:v>
                </c:pt>
                <c:pt idx="56">
                  <c:v>-110.108031579526</c:v>
                </c:pt>
                <c:pt idx="57">
                  <c:v>-98.8725181530433</c:v>
                </c:pt>
                <c:pt idx="58">
                  <c:v>-87.4327226642614</c:v>
                </c:pt>
                <c:pt idx="59">
                  <c:v>-98.8725181530433</c:v>
                </c:pt>
                <c:pt idx="60">
                  <c:v>-30.2337452203521</c:v>
                </c:pt>
                <c:pt idx="61">
                  <c:v>-30.2337452203521</c:v>
                </c:pt>
                <c:pt idx="62">
                  <c:v>15.5254367347753</c:v>
                </c:pt>
                <c:pt idx="63">
                  <c:v>26.9652322235572</c:v>
                </c:pt>
                <c:pt idx="64">
                  <c:v>72.7244141786847</c:v>
                </c:pt>
                <c:pt idx="65">
                  <c:v>61.2846186899029</c:v>
                </c:pt>
                <c:pt idx="66">
                  <c:v>61.2846186899029</c:v>
                </c:pt>
                <c:pt idx="67">
                  <c:v>84.1642096674666</c:v>
                </c:pt>
                <c:pt idx="68">
                  <c:v>84.1642096674666</c:v>
                </c:pt>
                <c:pt idx="69">
                  <c:v>95.6040051562485</c:v>
                </c:pt>
                <c:pt idx="70">
                  <c:v>107.04380064503</c:v>
                </c:pt>
                <c:pt idx="71">
                  <c:v>118.483596133812</c:v>
                </c:pt>
                <c:pt idx="72">
                  <c:v>118.483596133812</c:v>
                </c:pt>
                <c:pt idx="73">
                  <c:v>129.923391622594</c:v>
                </c:pt>
                <c:pt idx="74">
                  <c:v>129.923391622594</c:v>
                </c:pt>
                <c:pt idx="75">
                  <c:v>118.483596133812</c:v>
                </c:pt>
                <c:pt idx="76">
                  <c:v>129.923391622594</c:v>
                </c:pt>
                <c:pt idx="77">
                  <c:v>141.363187111376</c:v>
                </c:pt>
                <c:pt idx="78">
                  <c:v>152.802982600158</c:v>
                </c:pt>
                <c:pt idx="79">
                  <c:v>152.802982600158</c:v>
                </c:pt>
                <c:pt idx="80">
                  <c:v>152.802982600158</c:v>
                </c:pt>
                <c:pt idx="81">
                  <c:v>175.682573577722</c:v>
                </c:pt>
                <c:pt idx="82">
                  <c:v>198.562164555285</c:v>
                </c:pt>
                <c:pt idx="83">
                  <c:v>209.797677981768</c:v>
                </c:pt>
                <c:pt idx="84">
                  <c:v>289.876246403241</c:v>
                </c:pt>
                <c:pt idx="85">
                  <c:v>312.755837380804</c:v>
                </c:pt>
                <c:pt idx="86">
                  <c:v>312.755837380804</c:v>
                </c:pt>
                <c:pt idx="87">
                  <c:v>324.195632869586</c:v>
                </c:pt>
                <c:pt idx="88">
                  <c:v>347.07522384715</c:v>
                </c:pt>
                <c:pt idx="89">
                  <c:v>347.07522384715</c:v>
                </c:pt>
                <c:pt idx="90">
                  <c:v>358.515019335932</c:v>
                </c:pt>
                <c:pt idx="91">
                  <c:v>369.954814824714</c:v>
                </c:pt>
                <c:pt idx="92">
                  <c:v>404.274201291059</c:v>
                </c:pt>
                <c:pt idx="93">
                  <c:v>404.274201291059</c:v>
                </c:pt>
                <c:pt idx="94">
                  <c:v>438.593587757405</c:v>
                </c:pt>
                <c:pt idx="95">
                  <c:v>438.593587757405</c:v>
                </c:pt>
                <c:pt idx="96">
                  <c:v>438.593587757405</c:v>
                </c:pt>
                <c:pt idx="97">
                  <c:v>472.912974223751</c:v>
                </c:pt>
                <c:pt idx="98">
                  <c:v>472.912974223751</c:v>
                </c:pt>
                <c:pt idx="99">
                  <c:v>484.352769712533</c:v>
                </c:pt>
                <c:pt idx="100">
                  <c:v>598.546442538052</c:v>
                </c:pt>
                <c:pt idx="101">
                  <c:v>678.625010959525</c:v>
                </c:pt>
                <c:pt idx="102">
                  <c:v>712.94439742587</c:v>
                </c:pt>
                <c:pt idx="103">
                  <c:v>758.703579380998</c:v>
                </c:pt>
                <c:pt idx="104">
                  <c:v>770.14337486978</c:v>
                </c:pt>
                <c:pt idx="105">
                  <c:v>827.342352313689</c:v>
                </c:pt>
                <c:pt idx="106">
                  <c:v>872.897252206517</c:v>
                </c:pt>
                <c:pt idx="107">
                  <c:v>895.776843184081</c:v>
                </c:pt>
                <c:pt idx="108">
                  <c:v>941.536025139208</c:v>
                </c:pt>
                <c:pt idx="109">
                  <c:v>987.295207094336</c:v>
                </c:pt>
                <c:pt idx="110">
                  <c:v>1021.61459356068</c:v>
                </c:pt>
                <c:pt idx="111">
                  <c:v>1067.37377551581</c:v>
                </c:pt>
                <c:pt idx="112">
                  <c:v>1124.57275295972</c:v>
                </c:pt>
                <c:pt idx="113">
                  <c:v>1170.12765285255</c:v>
                </c:pt>
                <c:pt idx="114">
                  <c:v>1238.76642578524</c:v>
                </c:pt>
                <c:pt idx="115">
                  <c:v>1284.52560774036</c:v>
                </c:pt>
                <c:pt idx="116">
                  <c:v>1341.72458518427</c:v>
                </c:pt>
                <c:pt idx="117">
                  <c:v>1398.92356262818</c:v>
                </c:pt>
                <c:pt idx="118">
                  <c:v>1478.79784898736</c:v>
                </c:pt>
                <c:pt idx="119">
                  <c:v>1524.55703094248</c:v>
                </c:pt>
                <c:pt idx="120">
                  <c:v>1616.07539485274</c:v>
                </c:pt>
                <c:pt idx="121">
                  <c:v>1696.15396327421</c:v>
                </c:pt>
                <c:pt idx="122">
                  <c:v>1764.7927362069</c:v>
                </c:pt>
                <c:pt idx="123">
                  <c:v>1856.10681805486</c:v>
                </c:pt>
                <c:pt idx="124">
                  <c:v>1936.18538647633</c:v>
                </c:pt>
                <c:pt idx="125">
                  <c:v>2027.70375038659</c:v>
                </c:pt>
                <c:pt idx="126">
                  <c:v>2141.89742321211</c:v>
                </c:pt>
                <c:pt idx="127">
                  <c:v>2221.97599163358</c:v>
                </c:pt>
                <c:pt idx="128">
                  <c:v>2347.81374201018</c:v>
                </c:pt>
                <c:pt idx="129">
                  <c:v>2393.57292396531</c:v>
                </c:pt>
                <c:pt idx="130">
                  <c:v>2519.20639227961</c:v>
                </c:pt>
                <c:pt idx="131">
                  <c:v>2667.92373363377</c:v>
                </c:pt>
                <c:pt idx="132">
                  <c:v>2793.55720194807</c:v>
                </c:pt>
                <c:pt idx="133">
                  <c:v>2965.1541342798</c:v>
                </c:pt>
                <c:pt idx="134">
                  <c:v>3102.22739808288</c:v>
                </c:pt>
                <c:pt idx="135">
                  <c:v>3285.26412590339</c:v>
                </c:pt>
                <c:pt idx="136">
                  <c:v>3433.77718519526</c:v>
                </c:pt>
                <c:pt idx="137">
                  <c:v>3605.37411752699</c:v>
                </c:pt>
                <c:pt idx="138">
                  <c:v>3811.08615426276</c:v>
                </c:pt>
                <c:pt idx="139">
                  <c:v>3982.47880453219</c:v>
                </c:pt>
                <c:pt idx="140">
                  <c:v>4176.95532784148</c:v>
                </c:pt>
                <c:pt idx="141">
                  <c:v>4416.9867510436</c:v>
                </c:pt>
                <c:pt idx="142">
                  <c:v>4645.57837875694</c:v>
                </c:pt>
                <c:pt idx="143">
                  <c:v>4897.25387951014</c:v>
                </c:pt>
                <c:pt idx="144">
                  <c:v>5148.72509820104</c:v>
                </c:pt>
                <c:pt idx="145">
                  <c:v>5434.51570335829</c:v>
                </c:pt>
                <c:pt idx="146">
                  <c:v>5731.74610400432</c:v>
                </c:pt>
                <c:pt idx="147">
                  <c:v>5994.657118184</c:v>
                </c:pt>
                <c:pt idx="148">
                  <c:v>6360.52629176272</c:v>
                </c:pt>
                <c:pt idx="149">
                  <c:v>6726.39546534144</c:v>
                </c:pt>
                <c:pt idx="150">
                  <c:v>7103.50015234665</c:v>
                </c:pt>
                <c:pt idx="151">
                  <c:v>7503.68871239171</c:v>
                </c:pt>
                <c:pt idx="152">
                  <c:v>7915.31706792556</c:v>
                </c:pt>
                <c:pt idx="153">
                  <c:v>8361.06052786345</c:v>
                </c:pt>
                <c:pt idx="154">
                  <c:v>8852.76745181877</c:v>
                </c:pt>
                <c:pt idx="155">
                  <c:v>9355.70988920058</c:v>
                </c:pt>
                <c:pt idx="156">
                  <c:v>9870.29640413346</c:v>
                </c:pt>
                <c:pt idx="157">
                  <c:v>10396.1184324928</c:v>
                </c:pt>
                <c:pt idx="158">
                  <c:v>11002.0190292737</c:v>
                </c:pt>
                <c:pt idx="159">
                  <c:v>11607.9196260545</c:v>
                </c:pt>
                <c:pt idx="160">
                  <c:v>12225.2600183241</c:v>
                </c:pt>
                <c:pt idx="161">
                  <c:v>12899.7993880377</c:v>
                </c:pt>
                <c:pt idx="162">
                  <c:v>13528.5795757961</c:v>
                </c:pt>
                <c:pt idx="163">
                  <c:v>14248.8781274647</c:v>
                </c:pt>
                <c:pt idx="164">
                  <c:v>14991.8519880486</c:v>
                </c:pt>
                <c:pt idx="165">
                  <c:v>15723.5903352061</c:v>
                </c:pt>
                <c:pt idx="166">
                  <c:v>16455.3286823635</c:v>
                </c:pt>
                <c:pt idx="167">
                  <c:v>17209.7423384362</c:v>
                </c:pt>
                <c:pt idx="168">
                  <c:v>17941.4806855937</c:v>
                </c:pt>
                <c:pt idx="169">
                  <c:v>18684.4545461776</c:v>
                </c:pt>
                <c:pt idx="170">
                  <c:v>19416.192893335</c:v>
                </c:pt>
                <c:pt idx="171">
                  <c:v>20056.4128765822</c:v>
                </c:pt>
                <c:pt idx="172">
                  <c:v>20627.9940868967</c:v>
                </c:pt>
                <c:pt idx="173">
                  <c:v>21233.8946836776</c:v>
                </c:pt>
                <c:pt idx="174">
                  <c:v>22102.9105767004</c:v>
                </c:pt>
                <c:pt idx="175">
                  <c:v>24046.2458353572</c:v>
                </c:pt>
                <c:pt idx="176">
                  <c:v>24686.4658186044</c:v>
                </c:pt>
                <c:pt idx="177">
                  <c:v>24777.9841825146</c:v>
                </c:pt>
                <c:pt idx="178">
                  <c:v>26538.4869954133</c:v>
                </c:pt>
                <c:pt idx="179">
                  <c:v>27018.7541238798</c:v>
                </c:pt>
                <c:pt idx="180">
                  <c:v>28024.8432807057</c:v>
                </c:pt>
                <c:pt idx="181">
                  <c:v>28996.6130510652</c:v>
                </c:pt>
                <c:pt idx="182">
                  <c:v>28756.3773458008</c:v>
                </c:pt>
                <c:pt idx="183">
                  <c:v>30517.0844407617</c:v>
                </c:pt>
                <c:pt idx="184">
                  <c:v>31168.7442194977</c:v>
                </c:pt>
                <c:pt idx="185">
                  <c:v>30619.8383180985</c:v>
                </c:pt>
                <c:pt idx="186">
                  <c:v>30894.1891277669</c:v>
                </c:pt>
                <c:pt idx="187">
                  <c:v>31020.0268781435</c:v>
                </c:pt>
                <c:pt idx="188">
                  <c:v>31488.8542111213</c:v>
                </c:pt>
                <c:pt idx="189">
                  <c:v>30905.6289232557</c:v>
                </c:pt>
                <c:pt idx="190">
                  <c:v>30242.7336310933</c:v>
                </c:pt>
                <c:pt idx="191">
                  <c:v>30174.0948581606</c:v>
                </c:pt>
                <c:pt idx="192">
                  <c:v>29591.0738523573</c:v>
                </c:pt>
                <c:pt idx="193">
                  <c:v>28996.6130510652</c:v>
                </c:pt>
                <c:pt idx="194">
                  <c:v>28527.7857180875</c:v>
                </c:pt>
                <c:pt idx="195">
                  <c:v>27761.7279844637</c:v>
                </c:pt>
                <c:pt idx="196">
                  <c:v>27007.314328391</c:v>
                </c:pt>
                <c:pt idx="197">
                  <c:v>26367.0943451438</c:v>
                </c:pt>
                <c:pt idx="198">
                  <c:v>25635.3559979864</c:v>
                </c:pt>
                <c:pt idx="199">
                  <c:v>24858.0627509361</c:v>
                </c:pt>
                <c:pt idx="200">
                  <c:v>23977.8113444868</c:v>
                </c:pt>
                <c:pt idx="201">
                  <c:v>23280.3923837957</c:v>
                </c:pt>
                <c:pt idx="202">
                  <c:v>22800.1252553292</c:v>
                </c:pt>
                <c:pt idx="203">
                  <c:v>21771.360789588</c:v>
                </c:pt>
                <c:pt idx="204">
                  <c:v>20982.4234649867</c:v>
                </c:pt>
                <c:pt idx="205">
                  <c:v>20490.9208230936</c:v>
                </c:pt>
                <c:pt idx="206">
                  <c:v>19736.3028849586</c:v>
                </c:pt>
                <c:pt idx="207">
                  <c:v>18810.2922965542</c:v>
                </c:pt>
                <c:pt idx="208">
                  <c:v>18170.072313307</c:v>
                </c:pt>
                <c:pt idx="209">
                  <c:v>17678.569671414</c:v>
                </c:pt>
                <c:pt idx="210">
                  <c:v>17015.4700971892</c:v>
                </c:pt>
                <c:pt idx="211">
                  <c:v>16192.2133861215</c:v>
                </c:pt>
                <c:pt idx="212">
                  <c:v>15620.632175807</c:v>
                </c:pt>
                <c:pt idx="213">
                  <c:v>15129.129533914</c:v>
                </c:pt>
                <c:pt idx="214">
                  <c:v>14500.3493461556</c:v>
                </c:pt>
                <c:pt idx="215">
                  <c:v>13917.3283403524</c:v>
                </c:pt>
                <c:pt idx="216">
                  <c:v>13391.3020299307</c:v>
                </c:pt>
                <c:pt idx="217">
                  <c:v>12888.3595925489</c:v>
                </c:pt>
                <c:pt idx="218">
                  <c:v>12396.8569506559</c:v>
                </c:pt>
                <c:pt idx="219">
                  <c:v>11870.8306402342</c:v>
                </c:pt>
                <c:pt idx="220">
                  <c:v>11493.5216711667</c:v>
                </c:pt>
                <c:pt idx="221">
                  <c:v>11070.6578022064</c:v>
                </c:pt>
                <c:pt idx="222">
                  <c:v>10613.2702647174</c:v>
                </c:pt>
                <c:pt idx="223">
                  <c:v>10247.4010911387</c:v>
                </c:pt>
                <c:pt idx="224">
                  <c:v>9824.53722217833</c:v>
                </c:pt>
                <c:pt idx="225">
                  <c:v>9504.42723055474</c:v>
                </c:pt>
                <c:pt idx="226">
                  <c:v>9195.75703441993</c:v>
                </c:pt>
                <c:pt idx="227">
                  <c:v>8795.56847437486</c:v>
                </c:pt>
                <c:pt idx="228">
                  <c:v>8509.77786921761</c:v>
                </c:pt>
                <c:pt idx="229">
                  <c:v>8246.86685503793</c:v>
                </c:pt>
                <c:pt idx="230">
                  <c:v>7926.75686341434</c:v>
                </c:pt>
                <c:pt idx="231">
                  <c:v>7663.84584923466</c:v>
                </c:pt>
                <c:pt idx="232">
                  <c:v>7355.17565309985</c:v>
                </c:pt>
                <c:pt idx="233">
                  <c:v>7137.81953881299</c:v>
                </c:pt>
                <c:pt idx="234">
                  <c:v>6954.98709305478</c:v>
                </c:pt>
                <c:pt idx="235">
                  <c:v>6703.51587436388</c:v>
                </c:pt>
                <c:pt idx="236">
                  <c:v>6520.47914654337</c:v>
                </c:pt>
                <c:pt idx="237">
                  <c:v>6223.24874589734</c:v>
                </c:pt>
                <c:pt idx="238">
                  <c:v>6063.29589111669</c:v>
                </c:pt>
                <c:pt idx="239">
                  <c:v>5845.93977682984</c:v>
                </c:pt>
                <c:pt idx="240">
                  <c:v>5640.22774009406</c:v>
                </c:pt>
                <c:pt idx="241">
                  <c:v>5468.83508982463</c:v>
                </c:pt>
                <c:pt idx="242">
                  <c:v>5297.23815749291</c:v>
                </c:pt>
                <c:pt idx="243">
                  <c:v>5171.60468917861</c:v>
                </c:pt>
                <c:pt idx="244">
                  <c:v>4977.12816586931</c:v>
                </c:pt>
                <c:pt idx="245">
                  <c:v>4828.61510657745</c:v>
                </c:pt>
                <c:pt idx="246">
                  <c:v>4702.77735620085</c:v>
                </c:pt>
                <c:pt idx="247">
                  <c:v>4565.70409239777</c:v>
                </c:pt>
                <c:pt idx="248">
                  <c:v>4428.42654653238</c:v>
                </c:pt>
                <c:pt idx="249">
                  <c:v>4279.70920517822</c:v>
                </c:pt>
                <c:pt idx="250">
                  <c:v>4165.5155323527</c:v>
                </c:pt>
                <c:pt idx="251">
                  <c:v>4051.11757746488</c:v>
                </c:pt>
                <c:pt idx="252">
                  <c:v>3948.36370012814</c:v>
                </c:pt>
                <c:pt idx="253">
                  <c:v>3822.52594975154</c:v>
                </c:pt>
                <c:pt idx="254">
                  <c:v>3719.56779035251</c:v>
                </c:pt>
                <c:pt idx="255">
                  <c:v>3651.13329948211</c:v>
                </c:pt>
                <c:pt idx="256">
                  <c:v>3605.37411752699</c:v>
                </c:pt>
                <c:pt idx="257">
                  <c:v>3445.21698068404</c:v>
                </c:pt>
                <c:pt idx="258">
                  <c:v>3388.01800324013</c:v>
                </c:pt>
                <c:pt idx="259">
                  <c:v>3353.69861677379</c:v>
                </c:pt>
                <c:pt idx="260">
                  <c:v>3205.18555748192</c:v>
                </c:pt>
                <c:pt idx="261">
                  <c:v>3102.22739808288</c:v>
                </c:pt>
                <c:pt idx="262">
                  <c:v>3045.02842063897</c:v>
                </c:pt>
                <c:pt idx="263">
                  <c:v>2953.71433879102</c:v>
                </c:pt>
                <c:pt idx="264">
                  <c:v>2896.51536134711</c:v>
                </c:pt>
                <c:pt idx="265">
                  <c:v>2827.87658841442</c:v>
                </c:pt>
                <c:pt idx="266">
                  <c:v>2770.67761097051</c:v>
                </c:pt>
                <c:pt idx="267">
                  <c:v>2690.80332461134</c:v>
                </c:pt>
                <c:pt idx="268">
                  <c:v>2622.16455167864</c:v>
                </c:pt>
                <c:pt idx="269">
                  <c:v>2610.72475618986</c:v>
                </c:pt>
                <c:pt idx="270">
                  <c:v>2553.52577874595</c:v>
                </c:pt>
                <c:pt idx="271">
                  <c:v>2450.56761934692</c:v>
                </c:pt>
                <c:pt idx="272">
                  <c:v>2393.57292396531</c:v>
                </c:pt>
                <c:pt idx="273">
                  <c:v>2382.13312847653</c:v>
                </c:pt>
                <c:pt idx="274">
                  <c:v>2302.05456005505</c:v>
                </c:pt>
                <c:pt idx="275">
                  <c:v>2244.85558261114</c:v>
                </c:pt>
                <c:pt idx="276">
                  <c:v>2221.97599163358</c:v>
                </c:pt>
                <c:pt idx="277">
                  <c:v>2199.09640065602</c:v>
                </c:pt>
                <c:pt idx="278">
                  <c:v>2130.45762772332</c:v>
                </c:pt>
                <c:pt idx="279">
                  <c:v>2073.46293234172</c:v>
                </c:pt>
                <c:pt idx="280">
                  <c:v>2050.58334136415</c:v>
                </c:pt>
                <c:pt idx="281">
                  <c:v>2062.02313685293</c:v>
                </c:pt>
                <c:pt idx="282">
                  <c:v>2016.26395489781</c:v>
                </c:pt>
                <c:pt idx="283">
                  <c:v>1936.18538647633</c:v>
                </c:pt>
                <c:pt idx="284">
                  <c:v>1924.74559098755</c:v>
                </c:pt>
                <c:pt idx="285">
                  <c:v>1913.30579549877</c:v>
                </c:pt>
                <c:pt idx="286">
                  <c:v>1844.66702256608</c:v>
                </c:pt>
                <c:pt idx="287">
                  <c:v>1787.46804512217</c:v>
                </c:pt>
                <c:pt idx="288">
                  <c:v>1764.7927362069</c:v>
                </c:pt>
                <c:pt idx="289">
                  <c:v>1741.91314522934</c:v>
                </c:pt>
                <c:pt idx="290">
                  <c:v>1719.03355425178</c:v>
                </c:pt>
                <c:pt idx="291">
                  <c:v>1696.15396327421</c:v>
                </c:pt>
                <c:pt idx="292">
                  <c:v>1627.51519034152</c:v>
                </c:pt>
                <c:pt idx="293">
                  <c:v>1627.51519034152</c:v>
                </c:pt>
                <c:pt idx="294">
                  <c:v>1616.07539485274</c:v>
                </c:pt>
                <c:pt idx="295">
                  <c:v>1604.63559936396</c:v>
                </c:pt>
                <c:pt idx="296">
                  <c:v>1570.31621289761</c:v>
                </c:pt>
                <c:pt idx="297">
                  <c:v>1513.1172354537</c:v>
                </c:pt>
                <c:pt idx="298">
                  <c:v>1490.23764447614</c:v>
                </c:pt>
                <c:pt idx="299">
                  <c:v>1501.67743996492</c:v>
                </c:pt>
                <c:pt idx="300">
                  <c:v>1478.79784898736</c:v>
                </c:pt>
                <c:pt idx="301">
                  <c:v>1444.68274458331</c:v>
                </c:pt>
                <c:pt idx="302">
                  <c:v>1410.36335811697</c:v>
                </c:pt>
                <c:pt idx="303">
                  <c:v>1410.36335811697</c:v>
                </c:pt>
                <c:pt idx="304">
                  <c:v>1398.92356262818</c:v>
                </c:pt>
                <c:pt idx="305">
                  <c:v>1387.4837671394</c:v>
                </c:pt>
                <c:pt idx="306">
                  <c:v>1387.4837671394</c:v>
                </c:pt>
                <c:pt idx="307">
                  <c:v>1364.60417616184</c:v>
                </c:pt>
                <c:pt idx="308">
                  <c:v>1353.16438067306</c:v>
                </c:pt>
                <c:pt idx="309">
                  <c:v>1261.6460167628</c:v>
                </c:pt>
                <c:pt idx="310">
                  <c:v>1273.08581225158</c:v>
                </c:pt>
                <c:pt idx="311">
                  <c:v>1273.08581225158</c:v>
                </c:pt>
                <c:pt idx="312">
                  <c:v>1250.20622127402</c:v>
                </c:pt>
                <c:pt idx="313">
                  <c:v>1215.88683480767</c:v>
                </c:pt>
                <c:pt idx="314">
                  <c:v>1181.56744834133</c:v>
                </c:pt>
                <c:pt idx="315">
                  <c:v>1215.88683480767</c:v>
                </c:pt>
                <c:pt idx="316">
                  <c:v>1227.32663029645</c:v>
                </c:pt>
                <c:pt idx="317">
                  <c:v>1193.00724383011</c:v>
                </c:pt>
                <c:pt idx="318">
                  <c:v>1170.12765285255</c:v>
                </c:pt>
                <c:pt idx="319">
                  <c:v>1136.0125484485</c:v>
                </c:pt>
                <c:pt idx="320">
                  <c:v>1136.0125484485</c:v>
                </c:pt>
                <c:pt idx="321">
                  <c:v>1136.0125484485</c:v>
                </c:pt>
                <c:pt idx="322">
                  <c:v>1147.45234393728</c:v>
                </c:pt>
                <c:pt idx="323">
                  <c:v>1136.0125484485</c:v>
                </c:pt>
                <c:pt idx="324">
                  <c:v>1090.25336649337</c:v>
                </c:pt>
                <c:pt idx="325">
                  <c:v>1067.37377551581</c:v>
                </c:pt>
                <c:pt idx="326">
                  <c:v>1055.93398002703</c:v>
                </c:pt>
                <c:pt idx="327">
                  <c:v>1090.25336649337</c:v>
                </c:pt>
                <c:pt idx="328">
                  <c:v>1113.13295747094</c:v>
                </c:pt>
                <c:pt idx="329">
                  <c:v>1078.81357100459</c:v>
                </c:pt>
                <c:pt idx="330">
                  <c:v>1010.1747980719</c:v>
                </c:pt>
                <c:pt idx="331">
                  <c:v>998.735002583117</c:v>
                </c:pt>
                <c:pt idx="332">
                  <c:v>1033.05438904946</c:v>
                </c:pt>
                <c:pt idx="333">
                  <c:v>1044.49418453825</c:v>
                </c:pt>
                <c:pt idx="334">
                  <c:v>1055.93398002703</c:v>
                </c:pt>
                <c:pt idx="335">
                  <c:v>1021.61459356068</c:v>
                </c:pt>
                <c:pt idx="336">
                  <c:v>998.735002583117</c:v>
                </c:pt>
                <c:pt idx="337">
                  <c:v>964.415616116772</c:v>
                </c:pt>
                <c:pt idx="338">
                  <c:v>952.97582062799</c:v>
                </c:pt>
                <c:pt idx="339">
                  <c:v>964.415616116772</c:v>
                </c:pt>
                <c:pt idx="340">
                  <c:v>998.735002583117</c:v>
                </c:pt>
                <c:pt idx="341">
                  <c:v>998.735002583117</c:v>
                </c:pt>
                <c:pt idx="342">
                  <c:v>941.536025139208</c:v>
                </c:pt>
                <c:pt idx="343">
                  <c:v>918.656434161644</c:v>
                </c:pt>
                <c:pt idx="344">
                  <c:v>895.776843184081</c:v>
                </c:pt>
                <c:pt idx="345">
                  <c:v>930.096229650426</c:v>
                </c:pt>
                <c:pt idx="346">
                  <c:v>941.536025139208</c:v>
                </c:pt>
                <c:pt idx="347">
                  <c:v>952.97582062799</c:v>
                </c:pt>
                <c:pt idx="348">
                  <c:v>918.656434161644</c:v>
                </c:pt>
                <c:pt idx="349">
                  <c:v>872.897252206517</c:v>
                </c:pt>
                <c:pt idx="350">
                  <c:v>850.017661228953</c:v>
                </c:pt>
                <c:pt idx="351">
                  <c:v>861.457456717735</c:v>
                </c:pt>
                <c:pt idx="352">
                  <c:v>872.897252206517</c:v>
                </c:pt>
                <c:pt idx="353">
                  <c:v>884.337047695299</c:v>
                </c:pt>
                <c:pt idx="354">
                  <c:v>884.337047695299</c:v>
                </c:pt>
                <c:pt idx="355">
                  <c:v>872.897252206517</c:v>
                </c:pt>
                <c:pt idx="356">
                  <c:v>872.897252206517</c:v>
                </c:pt>
                <c:pt idx="357">
                  <c:v>793.022965847343</c:v>
                </c:pt>
                <c:pt idx="358">
                  <c:v>781.583170358561</c:v>
                </c:pt>
                <c:pt idx="359">
                  <c:v>793.022965847343</c:v>
                </c:pt>
                <c:pt idx="360">
                  <c:v>793.022965847343</c:v>
                </c:pt>
                <c:pt idx="361">
                  <c:v>758.703579380998</c:v>
                </c:pt>
                <c:pt idx="362">
                  <c:v>712.94439742587</c:v>
                </c:pt>
                <c:pt idx="363">
                  <c:v>678.625010959525</c:v>
                </c:pt>
                <c:pt idx="364">
                  <c:v>678.625010959525</c:v>
                </c:pt>
                <c:pt idx="365">
                  <c:v>678.625010959525</c:v>
                </c:pt>
                <c:pt idx="366">
                  <c:v>678.625010959525</c:v>
                </c:pt>
                <c:pt idx="367">
                  <c:v>690.064806448307</c:v>
                </c:pt>
                <c:pt idx="368">
                  <c:v>644.305624493179</c:v>
                </c:pt>
                <c:pt idx="369">
                  <c:v>644.305624493179</c:v>
                </c:pt>
                <c:pt idx="370">
                  <c:v>575.666851560488</c:v>
                </c:pt>
                <c:pt idx="371">
                  <c:v>552.787260582924</c:v>
                </c:pt>
                <c:pt idx="372">
                  <c:v>541.347465094142</c:v>
                </c:pt>
                <c:pt idx="373">
                  <c:v>529.90766960536</c:v>
                </c:pt>
                <c:pt idx="374">
                  <c:v>507.232360690096</c:v>
                </c:pt>
                <c:pt idx="375">
                  <c:v>484.352769712533</c:v>
                </c:pt>
                <c:pt idx="376">
                  <c:v>450.033383246187</c:v>
                </c:pt>
                <c:pt idx="377">
                  <c:v>427.153792268623</c:v>
                </c:pt>
                <c:pt idx="378">
                  <c:v>404.274201291059</c:v>
                </c:pt>
                <c:pt idx="379">
                  <c:v>415.713996779841</c:v>
                </c:pt>
                <c:pt idx="380">
                  <c:v>392.834405802278</c:v>
                </c:pt>
                <c:pt idx="381">
                  <c:v>392.834405802278</c:v>
                </c:pt>
                <c:pt idx="382">
                  <c:v>324.195632869586</c:v>
                </c:pt>
                <c:pt idx="383">
                  <c:v>324.195632869586</c:v>
                </c:pt>
                <c:pt idx="384">
                  <c:v>301.316041892023</c:v>
                </c:pt>
                <c:pt idx="385">
                  <c:v>312.755837380804</c:v>
                </c:pt>
                <c:pt idx="386">
                  <c:v>301.316041892023</c:v>
                </c:pt>
                <c:pt idx="387">
                  <c:v>266.996655425677</c:v>
                </c:pt>
                <c:pt idx="388">
                  <c:v>255.556859936895</c:v>
                </c:pt>
                <c:pt idx="389">
                  <c:v>244.117064448113</c:v>
                </c:pt>
                <c:pt idx="390">
                  <c:v>244.117064448113</c:v>
                </c:pt>
                <c:pt idx="391">
                  <c:v>198.562164555285</c:v>
                </c:pt>
                <c:pt idx="392">
                  <c:v>175.682573577722</c:v>
                </c:pt>
                <c:pt idx="393">
                  <c:v>187.122369066504</c:v>
                </c:pt>
                <c:pt idx="394">
                  <c:v>175.682573577722</c:v>
                </c:pt>
                <c:pt idx="395">
                  <c:v>187.122369066504</c:v>
                </c:pt>
                <c:pt idx="396">
                  <c:v>164.24277808894</c:v>
                </c:pt>
                <c:pt idx="397">
                  <c:v>118.483596133812</c:v>
                </c:pt>
                <c:pt idx="398">
                  <c:v>95.6040051562485</c:v>
                </c:pt>
                <c:pt idx="399">
                  <c:v>107.04380064503</c:v>
                </c:pt>
                <c:pt idx="400">
                  <c:v>95.6040051562485</c:v>
                </c:pt>
                <c:pt idx="401">
                  <c:v>95.6040051562485</c:v>
                </c:pt>
                <c:pt idx="402">
                  <c:v>72.7244141786847</c:v>
                </c:pt>
                <c:pt idx="403">
                  <c:v>61.2846186899029</c:v>
                </c:pt>
                <c:pt idx="404">
                  <c:v>26.9652322235572</c:v>
                </c:pt>
                <c:pt idx="405">
                  <c:v>38.4050277123391</c:v>
                </c:pt>
                <c:pt idx="406">
                  <c:v>26.9652322235572</c:v>
                </c:pt>
                <c:pt idx="407">
                  <c:v>38.4050277123391</c:v>
                </c:pt>
                <c:pt idx="408">
                  <c:v>38.4050277123391</c:v>
                </c:pt>
                <c:pt idx="409">
                  <c:v>15.5254367347753</c:v>
                </c:pt>
                <c:pt idx="410">
                  <c:v>15.5254367347753</c:v>
                </c:pt>
                <c:pt idx="411">
                  <c:v>15.5254367347753</c:v>
                </c:pt>
                <c:pt idx="412">
                  <c:v>-7.35415424278835</c:v>
                </c:pt>
                <c:pt idx="413">
                  <c:v>-18.7939497315702</c:v>
                </c:pt>
                <c:pt idx="414">
                  <c:v>-18.7939497315702</c:v>
                </c:pt>
                <c:pt idx="415">
                  <c:v>-18.7939497315702</c:v>
                </c:pt>
                <c:pt idx="416">
                  <c:v>-41.673540709134</c:v>
                </c:pt>
                <c:pt idx="417">
                  <c:v>-53.1133361979158</c:v>
                </c:pt>
                <c:pt idx="418">
                  <c:v>-64.5531316866977</c:v>
                </c:pt>
                <c:pt idx="419">
                  <c:v>-41.673540709134</c:v>
                </c:pt>
                <c:pt idx="420">
                  <c:v>-41.673540709134</c:v>
                </c:pt>
                <c:pt idx="421">
                  <c:v>-64.5531316866977</c:v>
                </c:pt>
                <c:pt idx="422">
                  <c:v>-64.5531316866977</c:v>
                </c:pt>
                <c:pt idx="423">
                  <c:v>-64.5531316866977</c:v>
                </c:pt>
                <c:pt idx="424">
                  <c:v>-53.1133361979158</c:v>
                </c:pt>
                <c:pt idx="425">
                  <c:v>-64.5531316866977</c:v>
                </c:pt>
                <c:pt idx="426">
                  <c:v>-75.9929271754796</c:v>
                </c:pt>
                <c:pt idx="427">
                  <c:v>-53.1133361979158</c:v>
                </c:pt>
                <c:pt idx="428">
                  <c:v>-64.5531316866977</c:v>
                </c:pt>
                <c:pt idx="429">
                  <c:v>-64.5531316866977</c:v>
                </c:pt>
                <c:pt idx="430">
                  <c:v>-87.4327226642614</c:v>
                </c:pt>
                <c:pt idx="431">
                  <c:v>-64.5531316866977</c:v>
                </c:pt>
                <c:pt idx="432">
                  <c:v>-53.1133361979158</c:v>
                </c:pt>
                <c:pt idx="433">
                  <c:v>-64.5531316866977</c:v>
                </c:pt>
                <c:pt idx="434">
                  <c:v>-75.9929271754796</c:v>
                </c:pt>
                <c:pt idx="435">
                  <c:v>-87.4327226642614</c:v>
                </c:pt>
                <c:pt idx="436">
                  <c:v>-75.9929271754796</c:v>
                </c:pt>
                <c:pt idx="437">
                  <c:v>-41.673540709134</c:v>
                </c:pt>
                <c:pt idx="438">
                  <c:v>-53.1133361979158</c:v>
                </c:pt>
                <c:pt idx="439">
                  <c:v>-64.5531316866977</c:v>
                </c:pt>
                <c:pt idx="440">
                  <c:v>-87.4327226642614</c:v>
                </c:pt>
                <c:pt idx="441">
                  <c:v>-75.9929271754796</c:v>
                </c:pt>
                <c:pt idx="442">
                  <c:v>-75.9929271754796</c:v>
                </c:pt>
                <c:pt idx="443">
                  <c:v>-64.5531316866977</c:v>
                </c:pt>
                <c:pt idx="444">
                  <c:v>-75.9929271754796</c:v>
                </c:pt>
                <c:pt idx="445">
                  <c:v>-75.9929271754796</c:v>
                </c:pt>
                <c:pt idx="446">
                  <c:v>-87.4327226642614</c:v>
                </c:pt>
                <c:pt idx="447">
                  <c:v>-87.4327226642614</c:v>
                </c:pt>
                <c:pt idx="448">
                  <c:v>-64.5531316866977</c:v>
                </c:pt>
                <c:pt idx="449">
                  <c:v>-87.4327226642614</c:v>
                </c:pt>
                <c:pt idx="450">
                  <c:v>-87.4327226642614</c:v>
                </c:pt>
                <c:pt idx="451">
                  <c:v>-87.4327226642614</c:v>
                </c:pt>
                <c:pt idx="452">
                  <c:v>-75.9929271754796</c:v>
                </c:pt>
                <c:pt idx="453">
                  <c:v>-75.9929271754796</c:v>
                </c:pt>
                <c:pt idx="454">
                  <c:v>-98.8725181530433</c:v>
                </c:pt>
                <c:pt idx="455">
                  <c:v>-87.4327226642614</c:v>
                </c:pt>
                <c:pt idx="456">
                  <c:v>-75.9929271754796</c:v>
                </c:pt>
                <c:pt idx="457">
                  <c:v>-87.4327226642614</c:v>
                </c:pt>
                <c:pt idx="458">
                  <c:v>-75.9929271754796</c:v>
                </c:pt>
                <c:pt idx="459">
                  <c:v>-110.108031579526</c:v>
                </c:pt>
                <c:pt idx="460">
                  <c:v>-87.4327226642614</c:v>
                </c:pt>
                <c:pt idx="461">
                  <c:v>-98.8725181530433</c:v>
                </c:pt>
                <c:pt idx="462">
                  <c:v>-75.9929271754796</c:v>
                </c:pt>
                <c:pt idx="463">
                  <c:v>-87.4327226642614</c:v>
                </c:pt>
                <c:pt idx="464">
                  <c:v>-87.4327226642614</c:v>
                </c:pt>
                <c:pt idx="465">
                  <c:v>-87.4327226642614</c:v>
                </c:pt>
                <c:pt idx="466">
                  <c:v>-87.4327226642614</c:v>
                </c:pt>
                <c:pt idx="467">
                  <c:v>-87.4327226642614</c:v>
                </c:pt>
                <c:pt idx="468">
                  <c:v>-87.4327226642614</c:v>
                </c:pt>
                <c:pt idx="469">
                  <c:v>-87.4327226642614</c:v>
                </c:pt>
                <c:pt idx="470">
                  <c:v>-75.9929271754796</c:v>
                </c:pt>
                <c:pt idx="471">
                  <c:v>-87.4327226642614</c:v>
                </c:pt>
                <c:pt idx="472">
                  <c:v>-75.9929271754796</c:v>
                </c:pt>
                <c:pt idx="473">
                  <c:v>-98.8725181530433</c:v>
                </c:pt>
                <c:pt idx="474">
                  <c:v>-87.4327226642614</c:v>
                </c:pt>
                <c:pt idx="475">
                  <c:v>-87.4327226642614</c:v>
                </c:pt>
                <c:pt idx="476">
                  <c:v>-75.9929271754796</c:v>
                </c:pt>
                <c:pt idx="477">
                  <c:v>-75.9929271754796</c:v>
                </c:pt>
                <c:pt idx="478">
                  <c:v>-64.5531316866977</c:v>
                </c:pt>
                <c:pt idx="479">
                  <c:v>-75.9929271754796</c:v>
                </c:pt>
                <c:pt idx="480">
                  <c:v>-75.9929271754796</c:v>
                </c:pt>
                <c:pt idx="481">
                  <c:v>-75.9929271754796</c:v>
                </c:pt>
                <c:pt idx="482">
                  <c:v>-87.4327226642614</c:v>
                </c:pt>
                <c:pt idx="483">
                  <c:v>-75.9929271754796</c:v>
                </c:pt>
                <c:pt idx="484">
                  <c:v>-75.9929271754796</c:v>
                </c:pt>
                <c:pt idx="485">
                  <c:v>-75.9929271754796</c:v>
                </c:pt>
                <c:pt idx="486">
                  <c:v>-87.4327226642614</c:v>
                </c:pt>
                <c:pt idx="487">
                  <c:v>-98.8725181530433</c:v>
                </c:pt>
                <c:pt idx="488">
                  <c:v>-87.4327226642614</c:v>
                </c:pt>
                <c:pt idx="489">
                  <c:v>-121.547827068307</c:v>
                </c:pt>
                <c:pt idx="490">
                  <c:v>-110.108031579526</c:v>
                </c:pt>
                <c:pt idx="491">
                  <c:v>-110.108031579526</c:v>
                </c:pt>
                <c:pt idx="492">
                  <c:v>-98.8725181530433</c:v>
                </c:pt>
                <c:pt idx="493">
                  <c:v>-98.8725181530433</c:v>
                </c:pt>
                <c:pt idx="494">
                  <c:v>-98.8725181530433</c:v>
                </c:pt>
                <c:pt idx="495">
                  <c:v>-98.8725181530433</c:v>
                </c:pt>
                <c:pt idx="496">
                  <c:v>-87.4327226642614</c:v>
                </c:pt>
                <c:pt idx="497">
                  <c:v>-87.4327226642614</c:v>
                </c:pt>
                <c:pt idx="498">
                  <c:v>-87.4327226642614</c:v>
                </c:pt>
                <c:pt idx="499">
                  <c:v>-87.4327226642614</c:v>
                </c:pt>
                <c:pt idx="500">
                  <c:v>-75.9929271754796</c:v>
                </c:pt>
                <c:pt idx="501">
                  <c:v>-75.9929271754796</c:v>
                </c:pt>
                <c:pt idx="502">
                  <c:v>-75.9929271754796</c:v>
                </c:pt>
                <c:pt idx="503">
                  <c:v>-75.9929271754796</c:v>
                </c:pt>
                <c:pt idx="504">
                  <c:v>-75.9929271754796</c:v>
                </c:pt>
                <c:pt idx="505">
                  <c:v>-53.1133361979158</c:v>
                </c:pt>
                <c:pt idx="506">
                  <c:v>-53.1133361979158</c:v>
                </c:pt>
                <c:pt idx="507">
                  <c:v>-30.2337452203521</c:v>
                </c:pt>
                <c:pt idx="508">
                  <c:v>-41.673540709134</c:v>
                </c:pt>
                <c:pt idx="509">
                  <c:v>-30.2337452203521</c:v>
                </c:pt>
                <c:pt idx="510">
                  <c:v>-30.2337452203521</c:v>
                </c:pt>
                <c:pt idx="511">
                  <c:v>-30.2337452203521</c:v>
                </c:pt>
                <c:pt idx="512">
                  <c:v>-30.2337452203521</c:v>
                </c:pt>
                <c:pt idx="513">
                  <c:v>-41.673540709134</c:v>
                </c:pt>
                <c:pt idx="514">
                  <c:v>-30.2337452203521</c:v>
                </c:pt>
                <c:pt idx="515">
                  <c:v>-41.673540709134</c:v>
                </c:pt>
                <c:pt idx="516">
                  <c:v>-30.2337452203521</c:v>
                </c:pt>
                <c:pt idx="517">
                  <c:v>-7.35415424278835</c:v>
                </c:pt>
                <c:pt idx="518">
                  <c:v>-7.35415424278835</c:v>
                </c:pt>
                <c:pt idx="519">
                  <c:v>15.5254367347753</c:v>
                </c:pt>
                <c:pt idx="520">
                  <c:v>4.08564124599344</c:v>
                </c:pt>
                <c:pt idx="521">
                  <c:v>-7.35415424278835</c:v>
                </c:pt>
                <c:pt idx="522">
                  <c:v>4.08564124599344</c:v>
                </c:pt>
                <c:pt idx="523">
                  <c:v>26.9652322235572</c:v>
                </c:pt>
                <c:pt idx="524">
                  <c:v>15.5254367347753</c:v>
                </c:pt>
                <c:pt idx="525">
                  <c:v>15.5254367347753</c:v>
                </c:pt>
                <c:pt idx="526">
                  <c:v>26.9652322235572</c:v>
                </c:pt>
                <c:pt idx="527">
                  <c:v>15.5254367347753</c:v>
                </c:pt>
                <c:pt idx="528">
                  <c:v>26.9652322235572</c:v>
                </c:pt>
                <c:pt idx="529">
                  <c:v>15.5254367347753</c:v>
                </c:pt>
                <c:pt idx="530">
                  <c:v>38.4050277123391</c:v>
                </c:pt>
                <c:pt idx="531">
                  <c:v>38.4050277123391</c:v>
                </c:pt>
                <c:pt idx="532">
                  <c:v>38.4050277123391</c:v>
                </c:pt>
                <c:pt idx="533">
                  <c:v>49.844823201121</c:v>
                </c:pt>
                <c:pt idx="534">
                  <c:v>26.9652322235572</c:v>
                </c:pt>
                <c:pt idx="535">
                  <c:v>38.4050277123391</c:v>
                </c:pt>
                <c:pt idx="536">
                  <c:v>49.844823201121</c:v>
                </c:pt>
                <c:pt idx="537">
                  <c:v>49.844823201121</c:v>
                </c:pt>
                <c:pt idx="538">
                  <c:v>49.844823201121</c:v>
                </c:pt>
                <c:pt idx="539">
                  <c:v>38.4050277123391</c:v>
                </c:pt>
                <c:pt idx="540">
                  <c:v>49.844823201121</c:v>
                </c:pt>
                <c:pt idx="541">
                  <c:v>49.844823201121</c:v>
                </c:pt>
                <c:pt idx="542">
                  <c:v>38.4050277123391</c:v>
                </c:pt>
                <c:pt idx="543">
                  <c:v>38.4050277123391</c:v>
                </c:pt>
                <c:pt idx="544">
                  <c:v>38.4050277123391</c:v>
                </c:pt>
                <c:pt idx="545">
                  <c:v>49.844823201121</c:v>
                </c:pt>
                <c:pt idx="546">
                  <c:v>15.5254367347753</c:v>
                </c:pt>
                <c:pt idx="547">
                  <c:v>15.5254367347753</c:v>
                </c:pt>
                <c:pt idx="548">
                  <c:v>15.5254367347753</c:v>
                </c:pt>
                <c:pt idx="549">
                  <c:v>-7.35415424278835</c:v>
                </c:pt>
                <c:pt idx="550">
                  <c:v>-7.35415424278835</c:v>
                </c:pt>
                <c:pt idx="551">
                  <c:v>-30.2337452203521</c:v>
                </c:pt>
                <c:pt idx="552">
                  <c:v>-178.746804512217</c:v>
                </c:pt>
                <c:pt idx="553">
                  <c:v>-213.066190978562</c:v>
                </c:pt>
                <c:pt idx="554">
                  <c:v>-258.82537293369</c:v>
                </c:pt>
                <c:pt idx="555">
                  <c:v>-235.945781956126</c:v>
                </c:pt>
                <c:pt idx="556">
                  <c:v>-270.265168422472</c:v>
                </c:pt>
                <c:pt idx="557">
                  <c:v>-270.265168422472</c:v>
                </c:pt>
                <c:pt idx="558">
                  <c:v>-281.704963911254</c:v>
                </c:pt>
                <c:pt idx="559">
                  <c:v>-281.704963911254</c:v>
                </c:pt>
                <c:pt idx="560">
                  <c:v>-270.265168422472</c:v>
                </c:pt>
                <c:pt idx="561">
                  <c:v>-327.464145866381</c:v>
                </c:pt>
                <c:pt idx="562">
                  <c:v>-338.903941355163</c:v>
                </c:pt>
                <c:pt idx="563">
                  <c:v>-361.783532332727</c:v>
                </c:pt>
                <c:pt idx="564">
                  <c:v>-338.903941355163</c:v>
                </c:pt>
                <c:pt idx="565">
                  <c:v>-361.783532332727</c:v>
                </c:pt>
                <c:pt idx="566">
                  <c:v>-361.783532332727</c:v>
                </c:pt>
                <c:pt idx="567">
                  <c:v>-350.343736843945</c:v>
                </c:pt>
                <c:pt idx="568">
                  <c:v>-396.102918799072</c:v>
                </c:pt>
                <c:pt idx="569">
                  <c:v>-396.102918799072</c:v>
                </c:pt>
                <c:pt idx="570">
                  <c:v>-407.542714287854</c:v>
                </c:pt>
                <c:pt idx="571">
                  <c:v>-396.102918799072</c:v>
                </c:pt>
                <c:pt idx="572">
                  <c:v>-396.102918799072</c:v>
                </c:pt>
                <c:pt idx="573">
                  <c:v>-407.542714287854</c:v>
                </c:pt>
                <c:pt idx="574">
                  <c:v>-407.542714287854</c:v>
                </c:pt>
                <c:pt idx="575">
                  <c:v>-418.778227714336</c:v>
                </c:pt>
                <c:pt idx="576">
                  <c:v>-407.542714287854</c:v>
                </c:pt>
                <c:pt idx="577">
                  <c:v>-407.542714287854</c:v>
                </c:pt>
                <c:pt idx="578">
                  <c:v>-430.218023203118</c:v>
                </c:pt>
                <c:pt idx="579">
                  <c:v>-407.542714287854</c:v>
                </c:pt>
                <c:pt idx="580">
                  <c:v>-407.542714287854</c:v>
                </c:pt>
                <c:pt idx="581">
                  <c:v>-453.097614180682</c:v>
                </c:pt>
                <c:pt idx="582">
                  <c:v>-453.097614180682</c:v>
                </c:pt>
                <c:pt idx="583">
                  <c:v>-441.6578186919</c:v>
                </c:pt>
                <c:pt idx="584">
                  <c:v>-430.218023203118</c:v>
                </c:pt>
                <c:pt idx="585">
                  <c:v>-418.778227714336</c:v>
                </c:pt>
                <c:pt idx="586">
                  <c:v>-407.542714287854</c:v>
                </c:pt>
                <c:pt idx="587">
                  <c:v>-396.102918799072</c:v>
                </c:pt>
                <c:pt idx="588">
                  <c:v>-418.778227714336</c:v>
                </c:pt>
                <c:pt idx="589">
                  <c:v>-441.6578186919</c:v>
                </c:pt>
                <c:pt idx="590">
                  <c:v>-441.6578186919</c:v>
                </c:pt>
                <c:pt idx="591">
                  <c:v>-418.778227714336</c:v>
                </c:pt>
                <c:pt idx="592">
                  <c:v>-441.6578186919</c:v>
                </c:pt>
                <c:pt idx="593">
                  <c:v>-430.218023203118</c:v>
                </c:pt>
                <c:pt idx="594">
                  <c:v>-418.778227714336</c:v>
                </c:pt>
                <c:pt idx="595">
                  <c:v>-430.218023203118</c:v>
                </c:pt>
                <c:pt idx="596">
                  <c:v>-430.218023203118</c:v>
                </c:pt>
                <c:pt idx="597">
                  <c:v>-430.218023203118</c:v>
                </c:pt>
                <c:pt idx="598">
                  <c:v>-430.218023203118</c:v>
                </c:pt>
                <c:pt idx="599">
                  <c:v>-441.6578186919</c:v>
                </c:pt>
                <c:pt idx="600">
                  <c:v>-430.218023203118</c:v>
                </c:pt>
                <c:pt idx="601">
                  <c:v>-430.218023203118</c:v>
                </c:pt>
                <c:pt idx="602">
                  <c:v>-441.6578186919</c:v>
                </c:pt>
                <c:pt idx="603">
                  <c:v>-430.218023203118</c:v>
                </c:pt>
                <c:pt idx="604">
                  <c:v>-430.218023203118</c:v>
                </c:pt>
                <c:pt idx="605">
                  <c:v>-418.778227714336</c:v>
                </c:pt>
                <c:pt idx="606">
                  <c:v>-441.6578186919</c:v>
                </c:pt>
                <c:pt idx="607">
                  <c:v>-430.218023203118</c:v>
                </c:pt>
                <c:pt idx="608">
                  <c:v>-430.218023203118</c:v>
                </c:pt>
                <c:pt idx="609">
                  <c:v>-441.6578186919</c:v>
                </c:pt>
                <c:pt idx="610">
                  <c:v>-430.218023203118</c:v>
                </c:pt>
                <c:pt idx="611">
                  <c:v>-441.6578186919</c:v>
                </c:pt>
                <c:pt idx="612">
                  <c:v>-418.778227714336</c:v>
                </c:pt>
                <c:pt idx="613">
                  <c:v>-418.778227714336</c:v>
                </c:pt>
                <c:pt idx="614">
                  <c:v>-430.218023203118</c:v>
                </c:pt>
                <c:pt idx="615">
                  <c:v>-441.6578186919</c:v>
                </c:pt>
                <c:pt idx="616">
                  <c:v>-453.097614180682</c:v>
                </c:pt>
                <c:pt idx="617">
                  <c:v>-418.778227714336</c:v>
                </c:pt>
                <c:pt idx="618">
                  <c:v>-418.778227714336</c:v>
                </c:pt>
                <c:pt idx="619">
                  <c:v>-396.102918799072</c:v>
                </c:pt>
                <c:pt idx="620">
                  <c:v>-430.218023203118</c:v>
                </c:pt>
                <c:pt idx="621">
                  <c:v>-441.6578186919</c:v>
                </c:pt>
                <c:pt idx="622">
                  <c:v>-407.542714287854</c:v>
                </c:pt>
                <c:pt idx="623">
                  <c:v>-407.542714287854</c:v>
                </c:pt>
                <c:pt idx="624">
                  <c:v>-430.218023203118</c:v>
                </c:pt>
                <c:pt idx="625">
                  <c:v>-430.218023203118</c:v>
                </c:pt>
                <c:pt idx="626">
                  <c:v>-418.778227714336</c:v>
                </c:pt>
                <c:pt idx="627">
                  <c:v>-396.102918799072</c:v>
                </c:pt>
                <c:pt idx="628">
                  <c:v>-384.663123310291</c:v>
                </c:pt>
                <c:pt idx="629">
                  <c:v>-373.223327821509</c:v>
                </c:pt>
                <c:pt idx="630">
                  <c:v>-396.102918799072</c:v>
                </c:pt>
                <c:pt idx="631">
                  <c:v>-407.542714287854</c:v>
                </c:pt>
                <c:pt idx="632">
                  <c:v>-396.102918799072</c:v>
                </c:pt>
                <c:pt idx="633">
                  <c:v>-384.663123310291</c:v>
                </c:pt>
                <c:pt idx="634">
                  <c:v>-384.663123310291</c:v>
                </c:pt>
                <c:pt idx="635">
                  <c:v>-384.663123310291</c:v>
                </c:pt>
                <c:pt idx="636">
                  <c:v>-396.102918799072</c:v>
                </c:pt>
                <c:pt idx="637">
                  <c:v>-396.102918799072</c:v>
                </c:pt>
                <c:pt idx="638">
                  <c:v>-384.663123310291</c:v>
                </c:pt>
                <c:pt idx="639">
                  <c:v>-384.663123310291</c:v>
                </c:pt>
                <c:pt idx="640">
                  <c:v>-373.223327821509</c:v>
                </c:pt>
                <c:pt idx="641">
                  <c:v>-384.663123310291</c:v>
                </c:pt>
                <c:pt idx="642">
                  <c:v>-407.542714287854</c:v>
                </c:pt>
                <c:pt idx="643">
                  <c:v>-407.542714287854</c:v>
                </c:pt>
                <c:pt idx="644">
                  <c:v>-407.542714287854</c:v>
                </c:pt>
                <c:pt idx="645">
                  <c:v>-373.223327821509</c:v>
                </c:pt>
                <c:pt idx="646">
                  <c:v>-361.783532332727</c:v>
                </c:pt>
                <c:pt idx="647">
                  <c:v>-361.783532332727</c:v>
                </c:pt>
                <c:pt idx="648">
                  <c:v>-350.343736843945</c:v>
                </c:pt>
                <c:pt idx="649">
                  <c:v>-350.343736843945</c:v>
                </c:pt>
                <c:pt idx="650">
                  <c:v>-338.903941355163</c:v>
                </c:pt>
                <c:pt idx="651">
                  <c:v>-350.343736843945</c:v>
                </c:pt>
                <c:pt idx="652">
                  <c:v>-338.903941355163</c:v>
                </c:pt>
                <c:pt idx="653">
                  <c:v>-304.584554888817</c:v>
                </c:pt>
                <c:pt idx="654">
                  <c:v>-281.704963911254</c:v>
                </c:pt>
                <c:pt idx="655">
                  <c:v>-281.704963911254</c:v>
                </c:pt>
                <c:pt idx="656">
                  <c:v>-270.265168422472</c:v>
                </c:pt>
                <c:pt idx="657">
                  <c:v>-293.144759400036</c:v>
                </c:pt>
                <c:pt idx="658">
                  <c:v>-327.464145866381</c:v>
                </c:pt>
                <c:pt idx="659">
                  <c:v>-293.144759400036</c:v>
                </c:pt>
                <c:pt idx="660">
                  <c:v>-316.024350377599</c:v>
                </c:pt>
                <c:pt idx="661">
                  <c:v>-304.584554888817</c:v>
                </c:pt>
                <c:pt idx="662">
                  <c:v>-293.144759400036</c:v>
                </c:pt>
                <c:pt idx="663">
                  <c:v>-270.265168422472</c:v>
                </c:pt>
                <c:pt idx="664">
                  <c:v>-258.82537293369</c:v>
                </c:pt>
                <c:pt idx="665">
                  <c:v>-270.265168422472</c:v>
                </c:pt>
                <c:pt idx="666">
                  <c:v>-270.265168422472</c:v>
                </c:pt>
                <c:pt idx="667">
                  <c:v>-281.704963911254</c:v>
                </c:pt>
                <c:pt idx="668">
                  <c:v>-270.265168422472</c:v>
                </c:pt>
                <c:pt idx="669">
                  <c:v>-258.82537293369</c:v>
                </c:pt>
                <c:pt idx="670">
                  <c:v>-270.265168422472</c:v>
                </c:pt>
                <c:pt idx="671">
                  <c:v>-247.385577444908</c:v>
                </c:pt>
                <c:pt idx="672">
                  <c:v>-258.82537293369</c:v>
                </c:pt>
                <c:pt idx="673">
                  <c:v>-281.704963911254</c:v>
                </c:pt>
                <c:pt idx="674">
                  <c:v>-270.265168422472</c:v>
                </c:pt>
                <c:pt idx="675">
                  <c:v>-270.265168422472</c:v>
                </c:pt>
                <c:pt idx="676">
                  <c:v>-258.82537293369</c:v>
                </c:pt>
                <c:pt idx="677">
                  <c:v>-270.265168422472</c:v>
                </c:pt>
                <c:pt idx="678">
                  <c:v>-270.265168422472</c:v>
                </c:pt>
                <c:pt idx="679">
                  <c:v>-258.82537293369</c:v>
                </c:pt>
                <c:pt idx="680">
                  <c:v>-258.82537293369</c:v>
                </c:pt>
                <c:pt idx="681">
                  <c:v>-258.82537293369</c:v>
                </c:pt>
                <c:pt idx="682">
                  <c:v>-270.265168422472</c:v>
                </c:pt>
                <c:pt idx="683">
                  <c:v>-235.945781956126</c:v>
                </c:pt>
                <c:pt idx="684">
                  <c:v>-247.385577444908</c:v>
                </c:pt>
                <c:pt idx="685">
                  <c:v>-224.505986467344</c:v>
                </c:pt>
                <c:pt idx="686">
                  <c:v>-213.066190978562</c:v>
                </c:pt>
                <c:pt idx="687">
                  <c:v>-224.505986467344</c:v>
                </c:pt>
                <c:pt idx="688">
                  <c:v>-224.505986467344</c:v>
                </c:pt>
                <c:pt idx="689">
                  <c:v>-213.066190978562</c:v>
                </c:pt>
                <c:pt idx="690">
                  <c:v>-213.066190978562</c:v>
                </c:pt>
                <c:pt idx="691">
                  <c:v>-201.626395489781</c:v>
                </c:pt>
                <c:pt idx="692">
                  <c:v>-224.505986467344</c:v>
                </c:pt>
                <c:pt idx="693">
                  <c:v>-201.626395489781</c:v>
                </c:pt>
                <c:pt idx="694">
                  <c:v>-201.626395489781</c:v>
                </c:pt>
                <c:pt idx="695">
                  <c:v>-213.066190978562</c:v>
                </c:pt>
                <c:pt idx="696">
                  <c:v>-201.626395489781</c:v>
                </c:pt>
                <c:pt idx="697">
                  <c:v>-201.626395489781</c:v>
                </c:pt>
                <c:pt idx="698">
                  <c:v>-201.626395489781</c:v>
                </c:pt>
                <c:pt idx="699">
                  <c:v>-201.626395489781</c:v>
                </c:pt>
                <c:pt idx="700">
                  <c:v>-213.066190978562</c:v>
                </c:pt>
                <c:pt idx="701">
                  <c:v>-201.626395489781</c:v>
                </c:pt>
                <c:pt idx="702">
                  <c:v>-213.066190978562</c:v>
                </c:pt>
                <c:pt idx="703">
                  <c:v>-201.626395489781</c:v>
                </c:pt>
                <c:pt idx="704">
                  <c:v>-201.626395489781</c:v>
                </c:pt>
                <c:pt idx="705">
                  <c:v>-201.626395489781</c:v>
                </c:pt>
                <c:pt idx="706">
                  <c:v>-190.186600000999</c:v>
                </c:pt>
                <c:pt idx="707">
                  <c:v>-190.186600000999</c:v>
                </c:pt>
                <c:pt idx="708">
                  <c:v>-178.746804512217</c:v>
                </c:pt>
                <c:pt idx="709">
                  <c:v>-190.186600000999</c:v>
                </c:pt>
                <c:pt idx="710">
                  <c:v>-190.186600000999</c:v>
                </c:pt>
                <c:pt idx="711">
                  <c:v>-167.307009023435</c:v>
                </c:pt>
                <c:pt idx="712">
                  <c:v>-190.186600000999</c:v>
                </c:pt>
                <c:pt idx="713">
                  <c:v>-178.746804512217</c:v>
                </c:pt>
                <c:pt idx="714">
                  <c:v>-178.746804512217</c:v>
                </c:pt>
                <c:pt idx="715">
                  <c:v>-155.867213534653</c:v>
                </c:pt>
                <c:pt idx="716">
                  <c:v>-178.746804512217</c:v>
                </c:pt>
                <c:pt idx="717">
                  <c:v>-178.746804512217</c:v>
                </c:pt>
                <c:pt idx="718">
                  <c:v>-155.867213534653</c:v>
                </c:pt>
                <c:pt idx="719">
                  <c:v>-155.867213534653</c:v>
                </c:pt>
                <c:pt idx="720">
                  <c:v>-250.245526317103</c:v>
                </c:pt>
              </c:numCache>
            </c:numRef>
          </c:yVal>
          <c:smooth val="1"/>
        </c:ser>
        <c:ser>
          <c:idx val="1"/>
          <c:order val="1"/>
          <c:tx>
            <c:strRef>
              <c:f>"Fosz"</c:f>
              <c:strCache>
                <c:ptCount val="1"/>
                <c:pt idx="0">
                  <c:v>Fosz</c:v>
                </c:pt>
              </c:strCache>
            </c:strRef>
          </c:tx>
          <c:spPr>
            <a:solidFill>
              <a:srgbClr val="ff0000"/>
            </a:solidFill>
            <a:ln w="12600">
              <a:solidFill>
                <a:srgbClr val="ff0000"/>
              </a:solidFill>
              <a:custDash>
                <a:ds d="300000" sp="300000"/>
              </a:custDash>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Kräfte!$A$4:$A$724</c:f>
              <c:numCache>
                <c:formatCode>General</c:formatCode>
                <c:ptCount val="721"/>
                <c:pt idx="0">
                  <c:v>-180</c:v>
                </c:pt>
                <c:pt idx="1">
                  <c:v>-179</c:v>
                </c:pt>
                <c:pt idx="2">
                  <c:v>-178</c:v>
                </c:pt>
                <c:pt idx="3">
                  <c:v>-177</c:v>
                </c:pt>
                <c:pt idx="4">
                  <c:v>-176</c:v>
                </c:pt>
                <c:pt idx="5">
                  <c:v>-175</c:v>
                </c:pt>
                <c:pt idx="6">
                  <c:v>-174</c:v>
                </c:pt>
                <c:pt idx="7">
                  <c:v>-173</c:v>
                </c:pt>
                <c:pt idx="8">
                  <c:v>-172</c:v>
                </c:pt>
                <c:pt idx="9">
                  <c:v>-171</c:v>
                </c:pt>
                <c:pt idx="10">
                  <c:v>-170</c:v>
                </c:pt>
                <c:pt idx="11">
                  <c:v>-169</c:v>
                </c:pt>
                <c:pt idx="12">
                  <c:v>-168</c:v>
                </c:pt>
                <c:pt idx="13">
                  <c:v>-167</c:v>
                </c:pt>
                <c:pt idx="14">
                  <c:v>-166</c:v>
                </c:pt>
                <c:pt idx="15">
                  <c:v>-165</c:v>
                </c:pt>
                <c:pt idx="16">
                  <c:v>-164</c:v>
                </c:pt>
                <c:pt idx="17">
                  <c:v>-163</c:v>
                </c:pt>
                <c:pt idx="18">
                  <c:v>-162</c:v>
                </c:pt>
                <c:pt idx="19">
                  <c:v>-161</c:v>
                </c:pt>
                <c:pt idx="20">
                  <c:v>-160</c:v>
                </c:pt>
                <c:pt idx="21">
                  <c:v>-159</c:v>
                </c:pt>
                <c:pt idx="22">
                  <c:v>-158</c:v>
                </c:pt>
                <c:pt idx="23">
                  <c:v>-157</c:v>
                </c:pt>
                <c:pt idx="24">
                  <c:v>-156</c:v>
                </c:pt>
                <c:pt idx="25">
                  <c:v>-155</c:v>
                </c:pt>
                <c:pt idx="26">
                  <c:v>-154</c:v>
                </c:pt>
                <c:pt idx="27">
                  <c:v>-153</c:v>
                </c:pt>
                <c:pt idx="28">
                  <c:v>-152</c:v>
                </c:pt>
                <c:pt idx="29">
                  <c:v>-151</c:v>
                </c:pt>
                <c:pt idx="30">
                  <c:v>-150</c:v>
                </c:pt>
                <c:pt idx="31">
                  <c:v>-149</c:v>
                </c:pt>
                <c:pt idx="32">
                  <c:v>-148</c:v>
                </c:pt>
                <c:pt idx="33">
                  <c:v>-147</c:v>
                </c:pt>
                <c:pt idx="34">
                  <c:v>-146</c:v>
                </c:pt>
                <c:pt idx="35">
                  <c:v>-145</c:v>
                </c:pt>
                <c:pt idx="36">
                  <c:v>-144</c:v>
                </c:pt>
                <c:pt idx="37">
                  <c:v>-143</c:v>
                </c:pt>
                <c:pt idx="38">
                  <c:v>-142</c:v>
                </c:pt>
                <c:pt idx="39">
                  <c:v>-141</c:v>
                </c:pt>
                <c:pt idx="40">
                  <c:v>-140</c:v>
                </c:pt>
                <c:pt idx="41">
                  <c:v>-139</c:v>
                </c:pt>
                <c:pt idx="42">
                  <c:v>-138</c:v>
                </c:pt>
                <c:pt idx="43">
                  <c:v>-137</c:v>
                </c:pt>
                <c:pt idx="44">
                  <c:v>-136</c:v>
                </c:pt>
                <c:pt idx="45">
                  <c:v>-135</c:v>
                </c:pt>
                <c:pt idx="46">
                  <c:v>-134</c:v>
                </c:pt>
                <c:pt idx="47">
                  <c:v>-133</c:v>
                </c:pt>
                <c:pt idx="48">
                  <c:v>-132</c:v>
                </c:pt>
                <c:pt idx="49">
                  <c:v>-131</c:v>
                </c:pt>
                <c:pt idx="50">
                  <c:v>-130</c:v>
                </c:pt>
                <c:pt idx="51">
                  <c:v>-129</c:v>
                </c:pt>
                <c:pt idx="52">
                  <c:v>-128</c:v>
                </c:pt>
                <c:pt idx="53">
                  <c:v>-127</c:v>
                </c:pt>
                <c:pt idx="54">
                  <c:v>-126</c:v>
                </c:pt>
                <c:pt idx="55">
                  <c:v>-125</c:v>
                </c:pt>
                <c:pt idx="56">
                  <c:v>-124</c:v>
                </c:pt>
                <c:pt idx="57">
                  <c:v>-123</c:v>
                </c:pt>
                <c:pt idx="58">
                  <c:v>-122</c:v>
                </c:pt>
                <c:pt idx="59">
                  <c:v>-121</c:v>
                </c:pt>
                <c:pt idx="60">
                  <c:v>-120</c:v>
                </c:pt>
                <c:pt idx="61">
                  <c:v>-119</c:v>
                </c:pt>
                <c:pt idx="62">
                  <c:v>-118</c:v>
                </c:pt>
                <c:pt idx="63">
                  <c:v>-117</c:v>
                </c:pt>
                <c:pt idx="64">
                  <c:v>-116</c:v>
                </c:pt>
                <c:pt idx="65">
                  <c:v>-115</c:v>
                </c:pt>
                <c:pt idx="66">
                  <c:v>-114</c:v>
                </c:pt>
                <c:pt idx="67">
                  <c:v>-113</c:v>
                </c:pt>
                <c:pt idx="68">
                  <c:v>-112</c:v>
                </c:pt>
                <c:pt idx="69">
                  <c:v>-111</c:v>
                </c:pt>
                <c:pt idx="70">
                  <c:v>-110</c:v>
                </c:pt>
                <c:pt idx="71">
                  <c:v>-109</c:v>
                </c:pt>
                <c:pt idx="72">
                  <c:v>-108</c:v>
                </c:pt>
                <c:pt idx="73">
                  <c:v>-107</c:v>
                </c:pt>
                <c:pt idx="74">
                  <c:v>-106</c:v>
                </c:pt>
                <c:pt idx="75">
                  <c:v>-105</c:v>
                </c:pt>
                <c:pt idx="76">
                  <c:v>-104</c:v>
                </c:pt>
                <c:pt idx="77">
                  <c:v>-103</c:v>
                </c:pt>
                <c:pt idx="78">
                  <c:v>-102</c:v>
                </c:pt>
                <c:pt idx="79">
                  <c:v>-101</c:v>
                </c:pt>
                <c:pt idx="80">
                  <c:v>-100</c:v>
                </c:pt>
                <c:pt idx="81">
                  <c:v>-99</c:v>
                </c:pt>
                <c:pt idx="82">
                  <c:v>-98</c:v>
                </c:pt>
                <c:pt idx="83">
                  <c:v>-97</c:v>
                </c:pt>
                <c:pt idx="84">
                  <c:v>-96</c:v>
                </c:pt>
                <c:pt idx="85">
                  <c:v>-95</c:v>
                </c:pt>
                <c:pt idx="86">
                  <c:v>-94</c:v>
                </c:pt>
                <c:pt idx="87">
                  <c:v>-93</c:v>
                </c:pt>
                <c:pt idx="88">
                  <c:v>-92</c:v>
                </c:pt>
                <c:pt idx="89">
                  <c:v>-91</c:v>
                </c:pt>
                <c:pt idx="90">
                  <c:v>-90</c:v>
                </c:pt>
                <c:pt idx="91">
                  <c:v>-89</c:v>
                </c:pt>
                <c:pt idx="92">
                  <c:v>-88</c:v>
                </c:pt>
                <c:pt idx="93">
                  <c:v>-87</c:v>
                </c:pt>
                <c:pt idx="94">
                  <c:v>-86</c:v>
                </c:pt>
                <c:pt idx="95">
                  <c:v>-85</c:v>
                </c:pt>
                <c:pt idx="96">
                  <c:v>-84</c:v>
                </c:pt>
                <c:pt idx="97">
                  <c:v>-83</c:v>
                </c:pt>
                <c:pt idx="98">
                  <c:v>-82</c:v>
                </c:pt>
                <c:pt idx="99">
                  <c:v>-81</c:v>
                </c:pt>
                <c:pt idx="100">
                  <c:v>-80</c:v>
                </c:pt>
                <c:pt idx="101">
                  <c:v>-79</c:v>
                </c:pt>
                <c:pt idx="102">
                  <c:v>-78</c:v>
                </c:pt>
                <c:pt idx="103">
                  <c:v>-77</c:v>
                </c:pt>
                <c:pt idx="104">
                  <c:v>-76</c:v>
                </c:pt>
                <c:pt idx="105">
                  <c:v>-75</c:v>
                </c:pt>
                <c:pt idx="106">
                  <c:v>-74</c:v>
                </c:pt>
                <c:pt idx="107">
                  <c:v>-73</c:v>
                </c:pt>
                <c:pt idx="108">
                  <c:v>-72</c:v>
                </c:pt>
                <c:pt idx="109">
                  <c:v>-71</c:v>
                </c:pt>
                <c:pt idx="110">
                  <c:v>-70</c:v>
                </c:pt>
                <c:pt idx="111">
                  <c:v>-69</c:v>
                </c:pt>
                <c:pt idx="112">
                  <c:v>-68</c:v>
                </c:pt>
                <c:pt idx="113">
                  <c:v>-67</c:v>
                </c:pt>
                <c:pt idx="114">
                  <c:v>-66</c:v>
                </c:pt>
                <c:pt idx="115">
                  <c:v>-65</c:v>
                </c:pt>
                <c:pt idx="116">
                  <c:v>-64</c:v>
                </c:pt>
                <c:pt idx="117">
                  <c:v>-63</c:v>
                </c:pt>
                <c:pt idx="118">
                  <c:v>-62</c:v>
                </c:pt>
                <c:pt idx="119">
                  <c:v>-61</c:v>
                </c:pt>
                <c:pt idx="120">
                  <c:v>-60</c:v>
                </c:pt>
                <c:pt idx="121">
                  <c:v>-59</c:v>
                </c:pt>
                <c:pt idx="122">
                  <c:v>-58</c:v>
                </c:pt>
                <c:pt idx="123">
                  <c:v>-57</c:v>
                </c:pt>
                <c:pt idx="124">
                  <c:v>-56</c:v>
                </c:pt>
                <c:pt idx="125">
                  <c:v>-55</c:v>
                </c:pt>
                <c:pt idx="126">
                  <c:v>-54</c:v>
                </c:pt>
                <c:pt idx="127">
                  <c:v>-53</c:v>
                </c:pt>
                <c:pt idx="128">
                  <c:v>-52</c:v>
                </c:pt>
                <c:pt idx="129">
                  <c:v>-51</c:v>
                </c:pt>
                <c:pt idx="130">
                  <c:v>-50</c:v>
                </c:pt>
                <c:pt idx="131">
                  <c:v>-49</c:v>
                </c:pt>
                <c:pt idx="132">
                  <c:v>-48</c:v>
                </c:pt>
                <c:pt idx="133">
                  <c:v>-47</c:v>
                </c:pt>
                <c:pt idx="134">
                  <c:v>-46</c:v>
                </c:pt>
                <c:pt idx="135">
                  <c:v>-45</c:v>
                </c:pt>
                <c:pt idx="136">
                  <c:v>-44</c:v>
                </c:pt>
                <c:pt idx="137">
                  <c:v>-43</c:v>
                </c:pt>
                <c:pt idx="138">
                  <c:v>-42</c:v>
                </c:pt>
                <c:pt idx="139">
                  <c:v>-41</c:v>
                </c:pt>
                <c:pt idx="140">
                  <c:v>-40</c:v>
                </c:pt>
                <c:pt idx="141">
                  <c:v>-39</c:v>
                </c:pt>
                <c:pt idx="142">
                  <c:v>-38</c:v>
                </c:pt>
                <c:pt idx="143">
                  <c:v>-37</c:v>
                </c:pt>
                <c:pt idx="144">
                  <c:v>-36</c:v>
                </c:pt>
                <c:pt idx="145">
                  <c:v>-35</c:v>
                </c:pt>
                <c:pt idx="146">
                  <c:v>-34</c:v>
                </c:pt>
                <c:pt idx="147">
                  <c:v>-33</c:v>
                </c:pt>
                <c:pt idx="148">
                  <c:v>-32</c:v>
                </c:pt>
                <c:pt idx="149">
                  <c:v>-31</c:v>
                </c:pt>
                <c:pt idx="150">
                  <c:v>-30</c:v>
                </c:pt>
                <c:pt idx="151">
                  <c:v>-29</c:v>
                </c:pt>
                <c:pt idx="152">
                  <c:v>-28</c:v>
                </c:pt>
                <c:pt idx="153">
                  <c:v>-27</c:v>
                </c:pt>
                <c:pt idx="154">
                  <c:v>-26</c:v>
                </c:pt>
                <c:pt idx="155">
                  <c:v>-25</c:v>
                </c:pt>
                <c:pt idx="156">
                  <c:v>-24</c:v>
                </c:pt>
                <c:pt idx="157">
                  <c:v>-23</c:v>
                </c:pt>
                <c:pt idx="158">
                  <c:v>-22</c:v>
                </c:pt>
                <c:pt idx="159">
                  <c:v>-21</c:v>
                </c:pt>
                <c:pt idx="160">
                  <c:v>-20</c:v>
                </c:pt>
                <c:pt idx="161">
                  <c:v>-19</c:v>
                </c:pt>
                <c:pt idx="162">
                  <c:v>-18</c:v>
                </c:pt>
                <c:pt idx="163">
                  <c:v>-17</c:v>
                </c:pt>
                <c:pt idx="164">
                  <c:v>-16</c:v>
                </c:pt>
                <c:pt idx="165">
                  <c:v>-15</c:v>
                </c:pt>
                <c:pt idx="166">
                  <c:v>-14</c:v>
                </c:pt>
                <c:pt idx="167">
                  <c:v>-13</c:v>
                </c:pt>
                <c:pt idx="168">
                  <c:v>-12</c:v>
                </c:pt>
                <c:pt idx="169">
                  <c:v>-11</c:v>
                </c:pt>
                <c:pt idx="170">
                  <c:v>-10</c:v>
                </c:pt>
                <c:pt idx="171">
                  <c:v>-9</c:v>
                </c:pt>
                <c:pt idx="172">
                  <c:v>-8</c:v>
                </c:pt>
                <c:pt idx="173">
                  <c:v>-7</c:v>
                </c:pt>
                <c:pt idx="174">
                  <c:v>-6</c:v>
                </c:pt>
                <c:pt idx="175">
                  <c:v>-5</c:v>
                </c:pt>
                <c:pt idx="176">
                  <c:v>-4</c:v>
                </c:pt>
                <c:pt idx="177">
                  <c:v>-3</c:v>
                </c:pt>
                <c:pt idx="178">
                  <c:v>-2</c:v>
                </c:pt>
                <c:pt idx="179">
                  <c:v>-1</c:v>
                </c:pt>
                <c:pt idx="180">
                  <c:v>0</c:v>
                </c:pt>
                <c:pt idx="181">
                  <c:v>1</c:v>
                </c:pt>
                <c:pt idx="182">
                  <c:v>2</c:v>
                </c:pt>
                <c:pt idx="183">
                  <c:v>3</c:v>
                </c:pt>
                <c:pt idx="184">
                  <c:v>4</c:v>
                </c:pt>
                <c:pt idx="185">
                  <c:v>5</c:v>
                </c:pt>
                <c:pt idx="186">
                  <c:v>6</c:v>
                </c:pt>
                <c:pt idx="187">
                  <c:v>7</c:v>
                </c:pt>
                <c:pt idx="188">
                  <c:v>8</c:v>
                </c:pt>
                <c:pt idx="189">
                  <c:v>9</c:v>
                </c:pt>
                <c:pt idx="190">
                  <c:v>10</c:v>
                </c:pt>
                <c:pt idx="191">
                  <c:v>11</c:v>
                </c:pt>
                <c:pt idx="192">
                  <c:v>12</c:v>
                </c:pt>
                <c:pt idx="193">
                  <c:v>13</c:v>
                </c:pt>
                <c:pt idx="194">
                  <c:v>14</c:v>
                </c:pt>
                <c:pt idx="195">
                  <c:v>15</c:v>
                </c:pt>
                <c:pt idx="196">
                  <c:v>16</c:v>
                </c:pt>
                <c:pt idx="197">
                  <c:v>17</c:v>
                </c:pt>
                <c:pt idx="198">
                  <c:v>18</c:v>
                </c:pt>
                <c:pt idx="199">
                  <c:v>19</c:v>
                </c:pt>
                <c:pt idx="200">
                  <c:v>20</c:v>
                </c:pt>
                <c:pt idx="201">
                  <c:v>21</c:v>
                </c:pt>
                <c:pt idx="202">
                  <c:v>22</c:v>
                </c:pt>
                <c:pt idx="203">
                  <c:v>23</c:v>
                </c:pt>
                <c:pt idx="204">
                  <c:v>24</c:v>
                </c:pt>
                <c:pt idx="205">
                  <c:v>25</c:v>
                </c:pt>
                <c:pt idx="206">
                  <c:v>26</c:v>
                </c:pt>
                <c:pt idx="207">
                  <c:v>27</c:v>
                </c:pt>
                <c:pt idx="208">
                  <c:v>28</c:v>
                </c:pt>
                <c:pt idx="209">
                  <c:v>29</c:v>
                </c:pt>
                <c:pt idx="210">
                  <c:v>30</c:v>
                </c:pt>
                <c:pt idx="211">
                  <c:v>31</c:v>
                </c:pt>
                <c:pt idx="212">
                  <c:v>32</c:v>
                </c:pt>
                <c:pt idx="213">
                  <c:v>33</c:v>
                </c:pt>
                <c:pt idx="214">
                  <c:v>34</c:v>
                </c:pt>
                <c:pt idx="215">
                  <c:v>35</c:v>
                </c:pt>
                <c:pt idx="216">
                  <c:v>36</c:v>
                </c:pt>
                <c:pt idx="217">
                  <c:v>37</c:v>
                </c:pt>
                <c:pt idx="218">
                  <c:v>38</c:v>
                </c:pt>
                <c:pt idx="219">
                  <c:v>39</c:v>
                </c:pt>
                <c:pt idx="220">
                  <c:v>40</c:v>
                </c:pt>
                <c:pt idx="221">
                  <c:v>41</c:v>
                </c:pt>
                <c:pt idx="222">
                  <c:v>42</c:v>
                </c:pt>
                <c:pt idx="223">
                  <c:v>43</c:v>
                </c:pt>
                <c:pt idx="224">
                  <c:v>44</c:v>
                </c:pt>
                <c:pt idx="225">
                  <c:v>45</c:v>
                </c:pt>
                <c:pt idx="226">
                  <c:v>46</c:v>
                </c:pt>
                <c:pt idx="227">
                  <c:v>47</c:v>
                </c:pt>
                <c:pt idx="228">
                  <c:v>48</c:v>
                </c:pt>
                <c:pt idx="229">
                  <c:v>49</c:v>
                </c:pt>
                <c:pt idx="230">
                  <c:v>50</c:v>
                </c:pt>
                <c:pt idx="231">
                  <c:v>51</c:v>
                </c:pt>
                <c:pt idx="232">
                  <c:v>52</c:v>
                </c:pt>
                <c:pt idx="233">
                  <c:v>53</c:v>
                </c:pt>
                <c:pt idx="234">
                  <c:v>54</c:v>
                </c:pt>
                <c:pt idx="235">
                  <c:v>55</c:v>
                </c:pt>
                <c:pt idx="236">
                  <c:v>56</c:v>
                </c:pt>
                <c:pt idx="237">
                  <c:v>57</c:v>
                </c:pt>
                <c:pt idx="238">
                  <c:v>58</c:v>
                </c:pt>
                <c:pt idx="239">
                  <c:v>59</c:v>
                </c:pt>
                <c:pt idx="240">
                  <c:v>60</c:v>
                </c:pt>
                <c:pt idx="241">
                  <c:v>61</c:v>
                </c:pt>
                <c:pt idx="242">
                  <c:v>62</c:v>
                </c:pt>
                <c:pt idx="243">
                  <c:v>63</c:v>
                </c:pt>
                <c:pt idx="244">
                  <c:v>64</c:v>
                </c:pt>
                <c:pt idx="245">
                  <c:v>65</c:v>
                </c:pt>
                <c:pt idx="246">
                  <c:v>66</c:v>
                </c:pt>
                <c:pt idx="247">
                  <c:v>67</c:v>
                </c:pt>
                <c:pt idx="248">
                  <c:v>68</c:v>
                </c:pt>
                <c:pt idx="249">
                  <c:v>69</c:v>
                </c:pt>
                <c:pt idx="250">
                  <c:v>70</c:v>
                </c:pt>
                <c:pt idx="251">
                  <c:v>71</c:v>
                </c:pt>
                <c:pt idx="252">
                  <c:v>72</c:v>
                </c:pt>
                <c:pt idx="253">
                  <c:v>73</c:v>
                </c:pt>
                <c:pt idx="254">
                  <c:v>74</c:v>
                </c:pt>
                <c:pt idx="255">
                  <c:v>75</c:v>
                </c:pt>
                <c:pt idx="256">
                  <c:v>76</c:v>
                </c:pt>
                <c:pt idx="257">
                  <c:v>77</c:v>
                </c:pt>
                <c:pt idx="258">
                  <c:v>78</c:v>
                </c:pt>
                <c:pt idx="259">
                  <c:v>79</c:v>
                </c:pt>
                <c:pt idx="260">
                  <c:v>80</c:v>
                </c:pt>
                <c:pt idx="261">
                  <c:v>81</c:v>
                </c:pt>
                <c:pt idx="262">
                  <c:v>82</c:v>
                </c:pt>
                <c:pt idx="263">
                  <c:v>83</c:v>
                </c:pt>
                <c:pt idx="264">
                  <c:v>84</c:v>
                </c:pt>
                <c:pt idx="265">
                  <c:v>85</c:v>
                </c:pt>
                <c:pt idx="266">
                  <c:v>86</c:v>
                </c:pt>
                <c:pt idx="267">
                  <c:v>87</c:v>
                </c:pt>
                <c:pt idx="268">
                  <c:v>88</c:v>
                </c:pt>
                <c:pt idx="269">
                  <c:v>89</c:v>
                </c:pt>
                <c:pt idx="270">
                  <c:v>90</c:v>
                </c:pt>
                <c:pt idx="271">
                  <c:v>91</c:v>
                </c:pt>
                <c:pt idx="272">
                  <c:v>92</c:v>
                </c:pt>
                <c:pt idx="273">
                  <c:v>93</c:v>
                </c:pt>
                <c:pt idx="274">
                  <c:v>94</c:v>
                </c:pt>
                <c:pt idx="275">
                  <c:v>95</c:v>
                </c:pt>
                <c:pt idx="276">
                  <c:v>96</c:v>
                </c:pt>
                <c:pt idx="277">
                  <c:v>97</c:v>
                </c:pt>
                <c:pt idx="278">
                  <c:v>98</c:v>
                </c:pt>
                <c:pt idx="279">
                  <c:v>99</c:v>
                </c:pt>
                <c:pt idx="280">
                  <c:v>100</c:v>
                </c:pt>
                <c:pt idx="281">
                  <c:v>101</c:v>
                </c:pt>
                <c:pt idx="282">
                  <c:v>102</c:v>
                </c:pt>
                <c:pt idx="283">
                  <c:v>103</c:v>
                </c:pt>
                <c:pt idx="284">
                  <c:v>104</c:v>
                </c:pt>
                <c:pt idx="285">
                  <c:v>105</c:v>
                </c:pt>
                <c:pt idx="286">
                  <c:v>106</c:v>
                </c:pt>
                <c:pt idx="287">
                  <c:v>107</c:v>
                </c:pt>
                <c:pt idx="288">
                  <c:v>108</c:v>
                </c:pt>
                <c:pt idx="289">
                  <c:v>109</c:v>
                </c:pt>
                <c:pt idx="290">
                  <c:v>110</c:v>
                </c:pt>
                <c:pt idx="291">
                  <c:v>111</c:v>
                </c:pt>
                <c:pt idx="292">
                  <c:v>112</c:v>
                </c:pt>
                <c:pt idx="293">
                  <c:v>113</c:v>
                </c:pt>
                <c:pt idx="294">
                  <c:v>114</c:v>
                </c:pt>
                <c:pt idx="295">
                  <c:v>115</c:v>
                </c:pt>
                <c:pt idx="296">
                  <c:v>116</c:v>
                </c:pt>
                <c:pt idx="297">
                  <c:v>117</c:v>
                </c:pt>
                <c:pt idx="298">
                  <c:v>118</c:v>
                </c:pt>
                <c:pt idx="299">
                  <c:v>119</c:v>
                </c:pt>
                <c:pt idx="300">
                  <c:v>120</c:v>
                </c:pt>
                <c:pt idx="301">
                  <c:v>121</c:v>
                </c:pt>
                <c:pt idx="302">
                  <c:v>122</c:v>
                </c:pt>
                <c:pt idx="303">
                  <c:v>123</c:v>
                </c:pt>
                <c:pt idx="304">
                  <c:v>124</c:v>
                </c:pt>
                <c:pt idx="305">
                  <c:v>125</c:v>
                </c:pt>
                <c:pt idx="306">
                  <c:v>126</c:v>
                </c:pt>
                <c:pt idx="307">
                  <c:v>127</c:v>
                </c:pt>
                <c:pt idx="308">
                  <c:v>128</c:v>
                </c:pt>
                <c:pt idx="309">
                  <c:v>129</c:v>
                </c:pt>
                <c:pt idx="310">
                  <c:v>130</c:v>
                </c:pt>
                <c:pt idx="311">
                  <c:v>131</c:v>
                </c:pt>
                <c:pt idx="312">
                  <c:v>132</c:v>
                </c:pt>
                <c:pt idx="313">
                  <c:v>133</c:v>
                </c:pt>
                <c:pt idx="314">
                  <c:v>134</c:v>
                </c:pt>
                <c:pt idx="315">
                  <c:v>135</c:v>
                </c:pt>
                <c:pt idx="316">
                  <c:v>136</c:v>
                </c:pt>
                <c:pt idx="317">
                  <c:v>137</c:v>
                </c:pt>
                <c:pt idx="318">
                  <c:v>138</c:v>
                </c:pt>
                <c:pt idx="319">
                  <c:v>139</c:v>
                </c:pt>
                <c:pt idx="320">
                  <c:v>140</c:v>
                </c:pt>
                <c:pt idx="321">
                  <c:v>141</c:v>
                </c:pt>
                <c:pt idx="322">
                  <c:v>142</c:v>
                </c:pt>
                <c:pt idx="323">
                  <c:v>143</c:v>
                </c:pt>
                <c:pt idx="324">
                  <c:v>144</c:v>
                </c:pt>
                <c:pt idx="325">
                  <c:v>145</c:v>
                </c:pt>
                <c:pt idx="326">
                  <c:v>146</c:v>
                </c:pt>
                <c:pt idx="327">
                  <c:v>147</c:v>
                </c:pt>
                <c:pt idx="328">
                  <c:v>148</c:v>
                </c:pt>
                <c:pt idx="329">
                  <c:v>149</c:v>
                </c:pt>
                <c:pt idx="330">
                  <c:v>150</c:v>
                </c:pt>
                <c:pt idx="331">
                  <c:v>151</c:v>
                </c:pt>
                <c:pt idx="332">
                  <c:v>152</c:v>
                </c:pt>
                <c:pt idx="333">
                  <c:v>153</c:v>
                </c:pt>
                <c:pt idx="334">
                  <c:v>154</c:v>
                </c:pt>
                <c:pt idx="335">
                  <c:v>155</c:v>
                </c:pt>
                <c:pt idx="336">
                  <c:v>156</c:v>
                </c:pt>
                <c:pt idx="337">
                  <c:v>157</c:v>
                </c:pt>
                <c:pt idx="338">
                  <c:v>158</c:v>
                </c:pt>
                <c:pt idx="339">
                  <c:v>159</c:v>
                </c:pt>
                <c:pt idx="340">
                  <c:v>160</c:v>
                </c:pt>
                <c:pt idx="341">
                  <c:v>161</c:v>
                </c:pt>
                <c:pt idx="342">
                  <c:v>162</c:v>
                </c:pt>
                <c:pt idx="343">
                  <c:v>163</c:v>
                </c:pt>
                <c:pt idx="344">
                  <c:v>164</c:v>
                </c:pt>
                <c:pt idx="345">
                  <c:v>165</c:v>
                </c:pt>
                <c:pt idx="346">
                  <c:v>166</c:v>
                </c:pt>
                <c:pt idx="347">
                  <c:v>167</c:v>
                </c:pt>
                <c:pt idx="348">
                  <c:v>168</c:v>
                </c:pt>
                <c:pt idx="349">
                  <c:v>169</c:v>
                </c:pt>
                <c:pt idx="350">
                  <c:v>170</c:v>
                </c:pt>
                <c:pt idx="351">
                  <c:v>171</c:v>
                </c:pt>
                <c:pt idx="352">
                  <c:v>172</c:v>
                </c:pt>
                <c:pt idx="353">
                  <c:v>173</c:v>
                </c:pt>
                <c:pt idx="354">
                  <c:v>174</c:v>
                </c:pt>
                <c:pt idx="355">
                  <c:v>175</c:v>
                </c:pt>
                <c:pt idx="356">
                  <c:v>176</c:v>
                </c:pt>
                <c:pt idx="357">
                  <c:v>177</c:v>
                </c:pt>
                <c:pt idx="358">
                  <c:v>178</c:v>
                </c:pt>
                <c:pt idx="359">
                  <c:v>179</c:v>
                </c:pt>
                <c:pt idx="360">
                  <c:v>180</c:v>
                </c:pt>
                <c:pt idx="361">
                  <c:v>181</c:v>
                </c:pt>
                <c:pt idx="362">
                  <c:v>182</c:v>
                </c:pt>
                <c:pt idx="363">
                  <c:v>183</c:v>
                </c:pt>
                <c:pt idx="364">
                  <c:v>184</c:v>
                </c:pt>
                <c:pt idx="365">
                  <c:v>185</c:v>
                </c:pt>
                <c:pt idx="366">
                  <c:v>186</c:v>
                </c:pt>
                <c:pt idx="367">
                  <c:v>187</c:v>
                </c:pt>
                <c:pt idx="368">
                  <c:v>188</c:v>
                </c:pt>
                <c:pt idx="369">
                  <c:v>189</c:v>
                </c:pt>
                <c:pt idx="370">
                  <c:v>190</c:v>
                </c:pt>
                <c:pt idx="371">
                  <c:v>191</c:v>
                </c:pt>
                <c:pt idx="372">
                  <c:v>192</c:v>
                </c:pt>
                <c:pt idx="373">
                  <c:v>193</c:v>
                </c:pt>
                <c:pt idx="374">
                  <c:v>194</c:v>
                </c:pt>
                <c:pt idx="375">
                  <c:v>195</c:v>
                </c:pt>
                <c:pt idx="376">
                  <c:v>196</c:v>
                </c:pt>
                <c:pt idx="377">
                  <c:v>197</c:v>
                </c:pt>
                <c:pt idx="378">
                  <c:v>198</c:v>
                </c:pt>
                <c:pt idx="379">
                  <c:v>199</c:v>
                </c:pt>
                <c:pt idx="380">
                  <c:v>200</c:v>
                </c:pt>
                <c:pt idx="381">
                  <c:v>201</c:v>
                </c:pt>
                <c:pt idx="382">
                  <c:v>202</c:v>
                </c:pt>
                <c:pt idx="383">
                  <c:v>203</c:v>
                </c:pt>
                <c:pt idx="384">
                  <c:v>204</c:v>
                </c:pt>
                <c:pt idx="385">
                  <c:v>205</c:v>
                </c:pt>
                <c:pt idx="386">
                  <c:v>206</c:v>
                </c:pt>
                <c:pt idx="387">
                  <c:v>207</c:v>
                </c:pt>
                <c:pt idx="388">
                  <c:v>208</c:v>
                </c:pt>
                <c:pt idx="389">
                  <c:v>209</c:v>
                </c:pt>
                <c:pt idx="390">
                  <c:v>210</c:v>
                </c:pt>
                <c:pt idx="391">
                  <c:v>211</c:v>
                </c:pt>
                <c:pt idx="392">
                  <c:v>212</c:v>
                </c:pt>
                <c:pt idx="393">
                  <c:v>213</c:v>
                </c:pt>
                <c:pt idx="394">
                  <c:v>214</c:v>
                </c:pt>
                <c:pt idx="395">
                  <c:v>215</c:v>
                </c:pt>
                <c:pt idx="396">
                  <c:v>216</c:v>
                </c:pt>
                <c:pt idx="397">
                  <c:v>217</c:v>
                </c:pt>
                <c:pt idx="398">
                  <c:v>218</c:v>
                </c:pt>
                <c:pt idx="399">
                  <c:v>219</c:v>
                </c:pt>
                <c:pt idx="400">
                  <c:v>220</c:v>
                </c:pt>
                <c:pt idx="401">
                  <c:v>221</c:v>
                </c:pt>
                <c:pt idx="402">
                  <c:v>222</c:v>
                </c:pt>
                <c:pt idx="403">
                  <c:v>223</c:v>
                </c:pt>
                <c:pt idx="404">
                  <c:v>224</c:v>
                </c:pt>
                <c:pt idx="405">
                  <c:v>225</c:v>
                </c:pt>
                <c:pt idx="406">
                  <c:v>226</c:v>
                </c:pt>
                <c:pt idx="407">
                  <c:v>227</c:v>
                </c:pt>
                <c:pt idx="408">
                  <c:v>228</c:v>
                </c:pt>
                <c:pt idx="409">
                  <c:v>229</c:v>
                </c:pt>
                <c:pt idx="410">
                  <c:v>230</c:v>
                </c:pt>
                <c:pt idx="411">
                  <c:v>231</c:v>
                </c:pt>
                <c:pt idx="412">
                  <c:v>232</c:v>
                </c:pt>
                <c:pt idx="413">
                  <c:v>233</c:v>
                </c:pt>
                <c:pt idx="414">
                  <c:v>234</c:v>
                </c:pt>
                <c:pt idx="415">
                  <c:v>235</c:v>
                </c:pt>
                <c:pt idx="416">
                  <c:v>236</c:v>
                </c:pt>
                <c:pt idx="417">
                  <c:v>237</c:v>
                </c:pt>
                <c:pt idx="418">
                  <c:v>238</c:v>
                </c:pt>
                <c:pt idx="419">
                  <c:v>239</c:v>
                </c:pt>
                <c:pt idx="420">
                  <c:v>240</c:v>
                </c:pt>
                <c:pt idx="421">
                  <c:v>241</c:v>
                </c:pt>
                <c:pt idx="422">
                  <c:v>242</c:v>
                </c:pt>
                <c:pt idx="423">
                  <c:v>243</c:v>
                </c:pt>
                <c:pt idx="424">
                  <c:v>244</c:v>
                </c:pt>
                <c:pt idx="425">
                  <c:v>245</c:v>
                </c:pt>
                <c:pt idx="426">
                  <c:v>246</c:v>
                </c:pt>
                <c:pt idx="427">
                  <c:v>247</c:v>
                </c:pt>
                <c:pt idx="428">
                  <c:v>248</c:v>
                </c:pt>
                <c:pt idx="429">
                  <c:v>249</c:v>
                </c:pt>
                <c:pt idx="430">
                  <c:v>250</c:v>
                </c:pt>
                <c:pt idx="431">
                  <c:v>251</c:v>
                </c:pt>
                <c:pt idx="432">
                  <c:v>252</c:v>
                </c:pt>
                <c:pt idx="433">
                  <c:v>253</c:v>
                </c:pt>
                <c:pt idx="434">
                  <c:v>254</c:v>
                </c:pt>
                <c:pt idx="435">
                  <c:v>255</c:v>
                </c:pt>
                <c:pt idx="436">
                  <c:v>256</c:v>
                </c:pt>
                <c:pt idx="437">
                  <c:v>257</c:v>
                </c:pt>
                <c:pt idx="438">
                  <c:v>258</c:v>
                </c:pt>
                <c:pt idx="439">
                  <c:v>259</c:v>
                </c:pt>
                <c:pt idx="440">
                  <c:v>260</c:v>
                </c:pt>
                <c:pt idx="441">
                  <c:v>261</c:v>
                </c:pt>
                <c:pt idx="442">
                  <c:v>262</c:v>
                </c:pt>
                <c:pt idx="443">
                  <c:v>263</c:v>
                </c:pt>
                <c:pt idx="444">
                  <c:v>264</c:v>
                </c:pt>
                <c:pt idx="445">
                  <c:v>265</c:v>
                </c:pt>
                <c:pt idx="446">
                  <c:v>266</c:v>
                </c:pt>
                <c:pt idx="447">
                  <c:v>267</c:v>
                </c:pt>
                <c:pt idx="448">
                  <c:v>268</c:v>
                </c:pt>
                <c:pt idx="449">
                  <c:v>269</c:v>
                </c:pt>
                <c:pt idx="450">
                  <c:v>270</c:v>
                </c:pt>
                <c:pt idx="451">
                  <c:v>271</c:v>
                </c:pt>
                <c:pt idx="452">
                  <c:v>272</c:v>
                </c:pt>
                <c:pt idx="453">
                  <c:v>273</c:v>
                </c:pt>
                <c:pt idx="454">
                  <c:v>274</c:v>
                </c:pt>
                <c:pt idx="455">
                  <c:v>275</c:v>
                </c:pt>
                <c:pt idx="456">
                  <c:v>276</c:v>
                </c:pt>
                <c:pt idx="457">
                  <c:v>277</c:v>
                </c:pt>
                <c:pt idx="458">
                  <c:v>278</c:v>
                </c:pt>
                <c:pt idx="459">
                  <c:v>279</c:v>
                </c:pt>
                <c:pt idx="460">
                  <c:v>280</c:v>
                </c:pt>
                <c:pt idx="461">
                  <c:v>281</c:v>
                </c:pt>
                <c:pt idx="462">
                  <c:v>282</c:v>
                </c:pt>
                <c:pt idx="463">
                  <c:v>283</c:v>
                </c:pt>
                <c:pt idx="464">
                  <c:v>284</c:v>
                </c:pt>
                <c:pt idx="465">
                  <c:v>285</c:v>
                </c:pt>
                <c:pt idx="466">
                  <c:v>286</c:v>
                </c:pt>
                <c:pt idx="467">
                  <c:v>287</c:v>
                </c:pt>
                <c:pt idx="468">
                  <c:v>288</c:v>
                </c:pt>
                <c:pt idx="469">
                  <c:v>289</c:v>
                </c:pt>
                <c:pt idx="470">
                  <c:v>290</c:v>
                </c:pt>
                <c:pt idx="471">
                  <c:v>291</c:v>
                </c:pt>
                <c:pt idx="472">
                  <c:v>292</c:v>
                </c:pt>
                <c:pt idx="473">
                  <c:v>293</c:v>
                </c:pt>
                <c:pt idx="474">
                  <c:v>294</c:v>
                </c:pt>
                <c:pt idx="475">
                  <c:v>295</c:v>
                </c:pt>
                <c:pt idx="476">
                  <c:v>296</c:v>
                </c:pt>
                <c:pt idx="477">
                  <c:v>297</c:v>
                </c:pt>
                <c:pt idx="478">
                  <c:v>298</c:v>
                </c:pt>
                <c:pt idx="479">
                  <c:v>299</c:v>
                </c:pt>
                <c:pt idx="480">
                  <c:v>300</c:v>
                </c:pt>
                <c:pt idx="481">
                  <c:v>301</c:v>
                </c:pt>
                <c:pt idx="482">
                  <c:v>302</c:v>
                </c:pt>
                <c:pt idx="483">
                  <c:v>303</c:v>
                </c:pt>
                <c:pt idx="484">
                  <c:v>304</c:v>
                </c:pt>
                <c:pt idx="485">
                  <c:v>305</c:v>
                </c:pt>
                <c:pt idx="486">
                  <c:v>306</c:v>
                </c:pt>
                <c:pt idx="487">
                  <c:v>307</c:v>
                </c:pt>
                <c:pt idx="488">
                  <c:v>308</c:v>
                </c:pt>
                <c:pt idx="489">
                  <c:v>309</c:v>
                </c:pt>
                <c:pt idx="490">
                  <c:v>310</c:v>
                </c:pt>
                <c:pt idx="491">
                  <c:v>311</c:v>
                </c:pt>
                <c:pt idx="492">
                  <c:v>312</c:v>
                </c:pt>
                <c:pt idx="493">
                  <c:v>313</c:v>
                </c:pt>
                <c:pt idx="494">
                  <c:v>314</c:v>
                </c:pt>
                <c:pt idx="495">
                  <c:v>315</c:v>
                </c:pt>
                <c:pt idx="496">
                  <c:v>316</c:v>
                </c:pt>
                <c:pt idx="497">
                  <c:v>317</c:v>
                </c:pt>
                <c:pt idx="498">
                  <c:v>318</c:v>
                </c:pt>
                <c:pt idx="499">
                  <c:v>319</c:v>
                </c:pt>
                <c:pt idx="500">
                  <c:v>320</c:v>
                </c:pt>
                <c:pt idx="501">
                  <c:v>321</c:v>
                </c:pt>
                <c:pt idx="502">
                  <c:v>322</c:v>
                </c:pt>
                <c:pt idx="503">
                  <c:v>323</c:v>
                </c:pt>
                <c:pt idx="504">
                  <c:v>324</c:v>
                </c:pt>
                <c:pt idx="505">
                  <c:v>325</c:v>
                </c:pt>
                <c:pt idx="506">
                  <c:v>326</c:v>
                </c:pt>
                <c:pt idx="507">
                  <c:v>327</c:v>
                </c:pt>
                <c:pt idx="508">
                  <c:v>328</c:v>
                </c:pt>
                <c:pt idx="509">
                  <c:v>329</c:v>
                </c:pt>
                <c:pt idx="510">
                  <c:v>330</c:v>
                </c:pt>
                <c:pt idx="511">
                  <c:v>331</c:v>
                </c:pt>
                <c:pt idx="512">
                  <c:v>332</c:v>
                </c:pt>
                <c:pt idx="513">
                  <c:v>333</c:v>
                </c:pt>
                <c:pt idx="514">
                  <c:v>334</c:v>
                </c:pt>
                <c:pt idx="515">
                  <c:v>335</c:v>
                </c:pt>
                <c:pt idx="516">
                  <c:v>336</c:v>
                </c:pt>
                <c:pt idx="517">
                  <c:v>337</c:v>
                </c:pt>
                <c:pt idx="518">
                  <c:v>338</c:v>
                </c:pt>
                <c:pt idx="519">
                  <c:v>339</c:v>
                </c:pt>
                <c:pt idx="520">
                  <c:v>340</c:v>
                </c:pt>
                <c:pt idx="521">
                  <c:v>341</c:v>
                </c:pt>
                <c:pt idx="522">
                  <c:v>342</c:v>
                </c:pt>
                <c:pt idx="523">
                  <c:v>343</c:v>
                </c:pt>
                <c:pt idx="524">
                  <c:v>344</c:v>
                </c:pt>
                <c:pt idx="525">
                  <c:v>345</c:v>
                </c:pt>
                <c:pt idx="526">
                  <c:v>346</c:v>
                </c:pt>
                <c:pt idx="527">
                  <c:v>347</c:v>
                </c:pt>
                <c:pt idx="528">
                  <c:v>348</c:v>
                </c:pt>
                <c:pt idx="529">
                  <c:v>349</c:v>
                </c:pt>
                <c:pt idx="530">
                  <c:v>350</c:v>
                </c:pt>
                <c:pt idx="531">
                  <c:v>351</c:v>
                </c:pt>
                <c:pt idx="532">
                  <c:v>352</c:v>
                </c:pt>
                <c:pt idx="533">
                  <c:v>353</c:v>
                </c:pt>
                <c:pt idx="534">
                  <c:v>354</c:v>
                </c:pt>
                <c:pt idx="535">
                  <c:v>355</c:v>
                </c:pt>
                <c:pt idx="536">
                  <c:v>356</c:v>
                </c:pt>
                <c:pt idx="537">
                  <c:v>357</c:v>
                </c:pt>
                <c:pt idx="538">
                  <c:v>358</c:v>
                </c:pt>
                <c:pt idx="539">
                  <c:v>359</c:v>
                </c:pt>
                <c:pt idx="540">
                  <c:v>360</c:v>
                </c:pt>
                <c:pt idx="541">
                  <c:v>361</c:v>
                </c:pt>
                <c:pt idx="542">
                  <c:v>362</c:v>
                </c:pt>
                <c:pt idx="543">
                  <c:v>363</c:v>
                </c:pt>
                <c:pt idx="544">
                  <c:v>364</c:v>
                </c:pt>
                <c:pt idx="545">
                  <c:v>365</c:v>
                </c:pt>
                <c:pt idx="546">
                  <c:v>366</c:v>
                </c:pt>
                <c:pt idx="547">
                  <c:v>367</c:v>
                </c:pt>
                <c:pt idx="548">
                  <c:v>368</c:v>
                </c:pt>
                <c:pt idx="549">
                  <c:v>369</c:v>
                </c:pt>
                <c:pt idx="550">
                  <c:v>370</c:v>
                </c:pt>
                <c:pt idx="551">
                  <c:v>371</c:v>
                </c:pt>
                <c:pt idx="552">
                  <c:v>372</c:v>
                </c:pt>
                <c:pt idx="553">
                  <c:v>373</c:v>
                </c:pt>
                <c:pt idx="554">
                  <c:v>374</c:v>
                </c:pt>
                <c:pt idx="555">
                  <c:v>375</c:v>
                </c:pt>
                <c:pt idx="556">
                  <c:v>376</c:v>
                </c:pt>
                <c:pt idx="557">
                  <c:v>377</c:v>
                </c:pt>
                <c:pt idx="558">
                  <c:v>378</c:v>
                </c:pt>
                <c:pt idx="559">
                  <c:v>379</c:v>
                </c:pt>
                <c:pt idx="560">
                  <c:v>380</c:v>
                </c:pt>
                <c:pt idx="561">
                  <c:v>381</c:v>
                </c:pt>
                <c:pt idx="562">
                  <c:v>382</c:v>
                </c:pt>
                <c:pt idx="563">
                  <c:v>383</c:v>
                </c:pt>
                <c:pt idx="564">
                  <c:v>384</c:v>
                </c:pt>
                <c:pt idx="565">
                  <c:v>385</c:v>
                </c:pt>
                <c:pt idx="566">
                  <c:v>386</c:v>
                </c:pt>
                <c:pt idx="567">
                  <c:v>387</c:v>
                </c:pt>
                <c:pt idx="568">
                  <c:v>388</c:v>
                </c:pt>
                <c:pt idx="569">
                  <c:v>389</c:v>
                </c:pt>
                <c:pt idx="570">
                  <c:v>390</c:v>
                </c:pt>
                <c:pt idx="571">
                  <c:v>391</c:v>
                </c:pt>
                <c:pt idx="572">
                  <c:v>392</c:v>
                </c:pt>
                <c:pt idx="573">
                  <c:v>393</c:v>
                </c:pt>
                <c:pt idx="574">
                  <c:v>394</c:v>
                </c:pt>
                <c:pt idx="575">
                  <c:v>395</c:v>
                </c:pt>
                <c:pt idx="576">
                  <c:v>396</c:v>
                </c:pt>
                <c:pt idx="577">
                  <c:v>397</c:v>
                </c:pt>
                <c:pt idx="578">
                  <c:v>398</c:v>
                </c:pt>
                <c:pt idx="579">
                  <c:v>399</c:v>
                </c:pt>
                <c:pt idx="580">
                  <c:v>400</c:v>
                </c:pt>
                <c:pt idx="581">
                  <c:v>401</c:v>
                </c:pt>
                <c:pt idx="582">
                  <c:v>402</c:v>
                </c:pt>
                <c:pt idx="583">
                  <c:v>403</c:v>
                </c:pt>
                <c:pt idx="584">
                  <c:v>404</c:v>
                </c:pt>
                <c:pt idx="585">
                  <c:v>405</c:v>
                </c:pt>
                <c:pt idx="586">
                  <c:v>406</c:v>
                </c:pt>
                <c:pt idx="587">
                  <c:v>407</c:v>
                </c:pt>
                <c:pt idx="588">
                  <c:v>408</c:v>
                </c:pt>
                <c:pt idx="589">
                  <c:v>409</c:v>
                </c:pt>
                <c:pt idx="590">
                  <c:v>410</c:v>
                </c:pt>
                <c:pt idx="591">
                  <c:v>411</c:v>
                </c:pt>
                <c:pt idx="592">
                  <c:v>412</c:v>
                </c:pt>
                <c:pt idx="593">
                  <c:v>413</c:v>
                </c:pt>
                <c:pt idx="594">
                  <c:v>414</c:v>
                </c:pt>
                <c:pt idx="595">
                  <c:v>415</c:v>
                </c:pt>
                <c:pt idx="596">
                  <c:v>416</c:v>
                </c:pt>
                <c:pt idx="597">
                  <c:v>417</c:v>
                </c:pt>
                <c:pt idx="598">
                  <c:v>418</c:v>
                </c:pt>
                <c:pt idx="599">
                  <c:v>419</c:v>
                </c:pt>
                <c:pt idx="600">
                  <c:v>420</c:v>
                </c:pt>
                <c:pt idx="601">
                  <c:v>421</c:v>
                </c:pt>
                <c:pt idx="602">
                  <c:v>422</c:v>
                </c:pt>
                <c:pt idx="603">
                  <c:v>423</c:v>
                </c:pt>
                <c:pt idx="604">
                  <c:v>424</c:v>
                </c:pt>
                <c:pt idx="605">
                  <c:v>425</c:v>
                </c:pt>
                <c:pt idx="606">
                  <c:v>426</c:v>
                </c:pt>
                <c:pt idx="607">
                  <c:v>427</c:v>
                </c:pt>
                <c:pt idx="608">
                  <c:v>428</c:v>
                </c:pt>
                <c:pt idx="609">
                  <c:v>429</c:v>
                </c:pt>
                <c:pt idx="610">
                  <c:v>430</c:v>
                </c:pt>
                <c:pt idx="611">
                  <c:v>431</c:v>
                </c:pt>
                <c:pt idx="612">
                  <c:v>432</c:v>
                </c:pt>
                <c:pt idx="613">
                  <c:v>433</c:v>
                </c:pt>
                <c:pt idx="614">
                  <c:v>434</c:v>
                </c:pt>
                <c:pt idx="615">
                  <c:v>435</c:v>
                </c:pt>
                <c:pt idx="616">
                  <c:v>436</c:v>
                </c:pt>
                <c:pt idx="617">
                  <c:v>437</c:v>
                </c:pt>
                <c:pt idx="618">
                  <c:v>438</c:v>
                </c:pt>
                <c:pt idx="619">
                  <c:v>439</c:v>
                </c:pt>
                <c:pt idx="620">
                  <c:v>440</c:v>
                </c:pt>
                <c:pt idx="621">
                  <c:v>441</c:v>
                </c:pt>
                <c:pt idx="622">
                  <c:v>442</c:v>
                </c:pt>
                <c:pt idx="623">
                  <c:v>443</c:v>
                </c:pt>
                <c:pt idx="624">
                  <c:v>444</c:v>
                </c:pt>
                <c:pt idx="625">
                  <c:v>445</c:v>
                </c:pt>
                <c:pt idx="626">
                  <c:v>446</c:v>
                </c:pt>
                <c:pt idx="627">
                  <c:v>447</c:v>
                </c:pt>
                <c:pt idx="628">
                  <c:v>448</c:v>
                </c:pt>
                <c:pt idx="629">
                  <c:v>449</c:v>
                </c:pt>
                <c:pt idx="630">
                  <c:v>450</c:v>
                </c:pt>
                <c:pt idx="631">
                  <c:v>451</c:v>
                </c:pt>
                <c:pt idx="632">
                  <c:v>452</c:v>
                </c:pt>
                <c:pt idx="633">
                  <c:v>453</c:v>
                </c:pt>
                <c:pt idx="634">
                  <c:v>454</c:v>
                </c:pt>
                <c:pt idx="635">
                  <c:v>455</c:v>
                </c:pt>
                <c:pt idx="636">
                  <c:v>456</c:v>
                </c:pt>
                <c:pt idx="637">
                  <c:v>457</c:v>
                </c:pt>
                <c:pt idx="638">
                  <c:v>458</c:v>
                </c:pt>
                <c:pt idx="639">
                  <c:v>459</c:v>
                </c:pt>
                <c:pt idx="640">
                  <c:v>460</c:v>
                </c:pt>
                <c:pt idx="641">
                  <c:v>461</c:v>
                </c:pt>
                <c:pt idx="642">
                  <c:v>462</c:v>
                </c:pt>
                <c:pt idx="643">
                  <c:v>463</c:v>
                </c:pt>
                <c:pt idx="644">
                  <c:v>464</c:v>
                </c:pt>
                <c:pt idx="645">
                  <c:v>465</c:v>
                </c:pt>
                <c:pt idx="646">
                  <c:v>466</c:v>
                </c:pt>
                <c:pt idx="647">
                  <c:v>467</c:v>
                </c:pt>
                <c:pt idx="648">
                  <c:v>468</c:v>
                </c:pt>
                <c:pt idx="649">
                  <c:v>469</c:v>
                </c:pt>
                <c:pt idx="650">
                  <c:v>470</c:v>
                </c:pt>
                <c:pt idx="651">
                  <c:v>471</c:v>
                </c:pt>
                <c:pt idx="652">
                  <c:v>472</c:v>
                </c:pt>
                <c:pt idx="653">
                  <c:v>473</c:v>
                </c:pt>
                <c:pt idx="654">
                  <c:v>474</c:v>
                </c:pt>
                <c:pt idx="655">
                  <c:v>475</c:v>
                </c:pt>
                <c:pt idx="656">
                  <c:v>476</c:v>
                </c:pt>
                <c:pt idx="657">
                  <c:v>477</c:v>
                </c:pt>
                <c:pt idx="658">
                  <c:v>478</c:v>
                </c:pt>
                <c:pt idx="659">
                  <c:v>479</c:v>
                </c:pt>
                <c:pt idx="660">
                  <c:v>480</c:v>
                </c:pt>
                <c:pt idx="661">
                  <c:v>481</c:v>
                </c:pt>
                <c:pt idx="662">
                  <c:v>482</c:v>
                </c:pt>
                <c:pt idx="663">
                  <c:v>483</c:v>
                </c:pt>
                <c:pt idx="664">
                  <c:v>484</c:v>
                </c:pt>
                <c:pt idx="665">
                  <c:v>485</c:v>
                </c:pt>
                <c:pt idx="666">
                  <c:v>486</c:v>
                </c:pt>
                <c:pt idx="667">
                  <c:v>487</c:v>
                </c:pt>
                <c:pt idx="668">
                  <c:v>488</c:v>
                </c:pt>
                <c:pt idx="669">
                  <c:v>489</c:v>
                </c:pt>
                <c:pt idx="670">
                  <c:v>490</c:v>
                </c:pt>
                <c:pt idx="671">
                  <c:v>491</c:v>
                </c:pt>
                <c:pt idx="672">
                  <c:v>492</c:v>
                </c:pt>
                <c:pt idx="673">
                  <c:v>493</c:v>
                </c:pt>
                <c:pt idx="674">
                  <c:v>494</c:v>
                </c:pt>
                <c:pt idx="675">
                  <c:v>495</c:v>
                </c:pt>
                <c:pt idx="676">
                  <c:v>496</c:v>
                </c:pt>
                <c:pt idx="677">
                  <c:v>497</c:v>
                </c:pt>
                <c:pt idx="678">
                  <c:v>498</c:v>
                </c:pt>
                <c:pt idx="679">
                  <c:v>499</c:v>
                </c:pt>
                <c:pt idx="680">
                  <c:v>500</c:v>
                </c:pt>
                <c:pt idx="681">
                  <c:v>501</c:v>
                </c:pt>
                <c:pt idx="682">
                  <c:v>502</c:v>
                </c:pt>
                <c:pt idx="683">
                  <c:v>503</c:v>
                </c:pt>
                <c:pt idx="684">
                  <c:v>504</c:v>
                </c:pt>
                <c:pt idx="685">
                  <c:v>505</c:v>
                </c:pt>
                <c:pt idx="686">
                  <c:v>506</c:v>
                </c:pt>
                <c:pt idx="687">
                  <c:v>507</c:v>
                </c:pt>
                <c:pt idx="688">
                  <c:v>508</c:v>
                </c:pt>
                <c:pt idx="689">
                  <c:v>509</c:v>
                </c:pt>
                <c:pt idx="690">
                  <c:v>510</c:v>
                </c:pt>
                <c:pt idx="691">
                  <c:v>511</c:v>
                </c:pt>
                <c:pt idx="692">
                  <c:v>512</c:v>
                </c:pt>
                <c:pt idx="693">
                  <c:v>513</c:v>
                </c:pt>
                <c:pt idx="694">
                  <c:v>514</c:v>
                </c:pt>
                <c:pt idx="695">
                  <c:v>515</c:v>
                </c:pt>
                <c:pt idx="696">
                  <c:v>516</c:v>
                </c:pt>
                <c:pt idx="697">
                  <c:v>517</c:v>
                </c:pt>
                <c:pt idx="698">
                  <c:v>518</c:v>
                </c:pt>
                <c:pt idx="699">
                  <c:v>519</c:v>
                </c:pt>
                <c:pt idx="700">
                  <c:v>520</c:v>
                </c:pt>
                <c:pt idx="701">
                  <c:v>521</c:v>
                </c:pt>
                <c:pt idx="702">
                  <c:v>522</c:v>
                </c:pt>
                <c:pt idx="703">
                  <c:v>523</c:v>
                </c:pt>
                <c:pt idx="704">
                  <c:v>524</c:v>
                </c:pt>
                <c:pt idx="705">
                  <c:v>525</c:v>
                </c:pt>
                <c:pt idx="706">
                  <c:v>526</c:v>
                </c:pt>
                <c:pt idx="707">
                  <c:v>527</c:v>
                </c:pt>
                <c:pt idx="708">
                  <c:v>528</c:v>
                </c:pt>
                <c:pt idx="709">
                  <c:v>529</c:v>
                </c:pt>
                <c:pt idx="710">
                  <c:v>530</c:v>
                </c:pt>
                <c:pt idx="711">
                  <c:v>531</c:v>
                </c:pt>
                <c:pt idx="712">
                  <c:v>532</c:v>
                </c:pt>
                <c:pt idx="713">
                  <c:v>533</c:v>
                </c:pt>
                <c:pt idx="714">
                  <c:v>534</c:v>
                </c:pt>
                <c:pt idx="715">
                  <c:v>535</c:v>
                </c:pt>
                <c:pt idx="716">
                  <c:v>536</c:v>
                </c:pt>
                <c:pt idx="717">
                  <c:v>537</c:v>
                </c:pt>
                <c:pt idx="718">
                  <c:v>538</c:v>
                </c:pt>
                <c:pt idx="719">
                  <c:v>539</c:v>
                </c:pt>
                <c:pt idx="720">
                  <c:v>540</c:v>
                </c:pt>
              </c:numCache>
            </c:numRef>
          </c:xVal>
          <c:yVal>
            <c:numRef>
              <c:f>Kräfte!$G$4:$G$724</c:f>
              <c:numCache>
                <c:formatCode>0</c:formatCode>
                <c:ptCount val="721"/>
                <c:pt idx="0">
                  <c:v>10549.9962698733</c:v>
                </c:pt>
                <c:pt idx="1">
                  <c:v>10550.2665676763</c:v>
                </c:pt>
                <c:pt idx="2">
                  <c:v>10551.0758613555</c:v>
                </c:pt>
                <c:pt idx="3">
                  <c:v>10552.4193510441</c:v>
                </c:pt>
                <c:pt idx="4">
                  <c:v>10554.2890347128</c:v>
                </c:pt>
                <c:pt idx="5">
                  <c:v>10556.6737048273</c:v>
                </c:pt>
                <c:pt idx="6">
                  <c:v>10559.5589437341</c:v>
                </c:pt>
                <c:pt idx="7">
                  <c:v>10562.9271178435</c:v>
                </c:pt>
                <c:pt idx="8">
                  <c:v>10566.7573706933</c:v>
                </c:pt>
                <c:pt idx="9">
                  <c:v>10571.0256149995</c:v>
                </c:pt>
                <c:pt idx="10">
                  <c:v>10575.7045238167</c:v>
                </c:pt>
                <c:pt idx="11">
                  <c:v>10580.7635209519</c:v>
                </c:pt>
                <c:pt idx="12">
                  <c:v>10586.1687707924</c:v>
                </c:pt>
                <c:pt idx="13">
                  <c:v>10591.8831677288</c:v>
                </c:pt>
                <c:pt idx="14">
                  <c:v>10597.8663253728</c:v>
                </c:pt>
                <c:pt idx="15">
                  <c:v>10604.0745657873</c:v>
                </c:pt>
                <c:pt idx="16">
                  <c:v>10610.4609089656</c:v>
                </c:pt>
                <c:pt idx="17">
                  <c:v>10616.9750628156</c:v>
                </c:pt>
                <c:pt idx="18">
                  <c:v>10623.5634139205</c:v>
                </c:pt>
                <c:pt idx="19">
                  <c:v>10630.1690193679</c:v>
                </c:pt>
                <c:pt idx="20">
                  <c:v>10636.7315999555</c:v>
                </c:pt>
                <c:pt idx="21">
                  <c:v>10643.1875350982</c:v>
                </c:pt>
                <c:pt idx="22">
                  <c:v>10649.4698597788</c:v>
                </c:pt>
                <c:pt idx="23">
                  <c:v>10655.5082638987</c:v>
                </c:pt>
                <c:pt idx="24">
                  <c:v>10661.2290944017</c:v>
                </c:pt>
                <c:pt idx="25">
                  <c:v>10666.5553605569</c:v>
                </c:pt>
                <c:pt idx="26">
                  <c:v>10671.4067428007</c:v>
                </c:pt>
                <c:pt idx="27">
                  <c:v>10675.6996055482</c:v>
                </c:pt>
                <c:pt idx="28">
                  <c:v>10679.3470143981</c:v>
                </c:pt>
                <c:pt idx="29">
                  <c:v>10682.2587581613</c:v>
                </c:pt>
                <c:pt idx="30">
                  <c:v>10684.3413761526</c:v>
                </c:pt>
                <c:pt idx="31">
                  <c:v>10685.4981911922</c:v>
                </c:pt>
                <c:pt idx="32">
                  <c:v>10685.6293487642</c:v>
                </c:pt>
                <c:pt idx="33">
                  <c:v>10684.6318627855</c:v>
                </c:pt>
                <c:pt idx="34">
                  <c:v>10682.3996684359</c:v>
                </c:pt>
                <c:pt idx="35">
                  <c:v>10678.8236824978</c:v>
                </c:pt>
                <c:pt idx="36">
                  <c:v>10673.7918716481</c:v>
                </c:pt>
                <c:pt idx="37">
                  <c:v>10667.1893291399</c:v>
                </c:pt>
                <c:pt idx="38">
                  <c:v>10658.8983602966</c:v>
                </c:pt>
                <c:pt idx="39">
                  <c:v>10648.7985772291</c:v>
                </c:pt>
                <c:pt idx="40">
                  <c:v>10636.7670031697</c:v>
                </c:pt>
                <c:pt idx="41">
                  <c:v>10622.6781867955</c:v>
                </c:pt>
                <c:pt idx="42">
                  <c:v>10606.4043268878</c:v>
                </c:pt>
                <c:pt idx="43">
                  <c:v>10587.8154076501</c:v>
                </c:pt>
                <c:pt idx="44">
                  <c:v>10566.7793449717</c:v>
                </c:pt>
                <c:pt idx="45">
                  <c:v>10543.1621438914</c:v>
                </c:pt>
                <c:pt idx="46">
                  <c:v>10516.8280674757</c:v>
                </c:pt>
                <c:pt idx="47">
                  <c:v>10487.6398172815</c:v>
                </c:pt>
                <c:pt idx="48">
                  <c:v>10455.4587255305</c:v>
                </c:pt>
                <c:pt idx="49">
                  <c:v>10420.1449590662</c:v>
                </c:pt>
                <c:pt idx="50">
                  <c:v>10381.5577351166</c:v>
                </c:pt>
                <c:pt idx="51">
                  <c:v>10339.5555488225</c:v>
                </c:pt>
                <c:pt idx="52">
                  <c:v>10293.996412434</c:v>
                </c:pt>
                <c:pt idx="53">
                  <c:v>10244.738106012</c:v>
                </c:pt>
                <c:pt idx="54">
                  <c:v>10191.6384394049</c:v>
                </c:pt>
                <c:pt idx="55">
                  <c:v>10134.5555252018</c:v>
                </c:pt>
                <c:pt idx="56">
                  <c:v>10073.3480622906</c:v>
                </c:pt>
                <c:pt idx="57">
                  <c:v>10007.8756295768</c:v>
                </c:pt>
                <c:pt idx="58">
                  <c:v>9937.99898934504</c:v>
                </c:pt>
                <c:pt idx="59">
                  <c:v>9863.58039966709</c:v>
                </c:pt>
                <c:pt idx="60">
                  <c:v>9784.48393518659</c:v>
                </c:pt>
                <c:pt idx="61">
                  <c:v>9700.5758155344</c:v>
                </c:pt>
                <c:pt idx="62">
                  <c:v>9611.72474055297</c:v>
                </c:pt>
                <c:pt idx="63">
                  <c:v>9517.80223143552</c:v>
                </c:pt>
                <c:pt idx="64">
                  <c:v>9418.68297681441</c:v>
                </c:pt>
                <c:pt idx="65">
                  <c:v>9314.24518276444</c:v>
                </c:pt>
                <c:pt idx="66">
                  <c:v>9204.37092562212</c:v>
                </c:pt>
                <c:pt idx="67">
                  <c:v>9088.94650646101</c:v>
                </c:pt>
                <c:pt idx="68">
                  <c:v>8967.86280600727</c:v>
                </c:pt>
                <c:pt idx="69">
                  <c:v>8841.01563872913</c:v>
                </c:pt>
                <c:pt idx="70">
                  <c:v>8708.30610478968</c:v>
                </c:pt>
                <c:pt idx="71">
                  <c:v>8569.64093851473</c:v>
                </c:pt>
                <c:pt idx="72">
                  <c:v>8424.93285199737</c:v>
                </c:pt>
                <c:pt idx="73">
                  <c:v>8274.10087243851</c:v>
                </c:pt>
                <c:pt idx="74">
                  <c:v>8117.0706718086</c:v>
                </c:pt>
                <c:pt idx="75">
                  <c:v>7953.77488741069</c:v>
                </c:pt>
                <c:pt idx="76">
                  <c:v>7784.15343192854</c:v>
                </c:pt>
                <c:pt idx="77">
                  <c:v>7608.15379155715</c:v>
                </c:pt>
                <c:pt idx="78">
                  <c:v>7425.73131083561</c:v>
                </c:pt>
                <c:pt idx="79">
                  <c:v>7236.84946283451</c:v>
                </c:pt>
                <c:pt idx="80">
                  <c:v>7041.48010339271</c:v>
                </c:pt>
                <c:pt idx="81">
                  <c:v>6839.60370814931</c:v>
                </c:pt>
                <c:pt idx="82">
                  <c:v>6631.2095911779</c:v>
                </c:pt>
                <c:pt idx="83">
                  <c:v>6416.29610410034</c:v>
                </c:pt>
                <c:pt idx="84">
                  <c:v>6194.87081463553</c:v>
                </c:pt>
                <c:pt idx="85">
                  <c:v>5966.95066362585</c:v>
                </c:pt>
                <c:pt idx="86">
                  <c:v>5732.5620996781</c:v>
                </c:pt>
                <c:pt idx="87">
                  <c:v>5491.74119065718</c:v>
                </c:pt>
                <c:pt idx="88">
                  <c:v>5244.53371137816</c:v>
                </c:pt>
                <c:pt idx="89">
                  <c:v>4990.99520695517</c:v>
                </c:pt>
                <c:pt idx="90">
                  <c:v>4731.19103138281</c:v>
                </c:pt>
                <c:pt idx="91">
                  <c:v>4465.19636104681</c:v>
                </c:pt>
                <c:pt idx="92">
                  <c:v>4193.09618298344</c:v>
                </c:pt>
                <c:pt idx="93">
                  <c:v>3914.98525783274</c:v>
                </c:pt>
                <c:pt idx="94">
                  <c:v>3630.96805755545</c:v>
                </c:pt>
                <c:pt idx="95">
                  <c:v>3341.15867810883</c:v>
                </c:pt>
                <c:pt idx="96">
                  <c:v>3045.68072739955</c:v>
                </c:pt>
                <c:pt idx="97">
                  <c:v>2744.66718895286</c:v>
                </c:pt>
                <c:pt idx="98">
                  <c:v>2438.26026185433</c:v>
                </c:pt>
                <c:pt idx="99">
                  <c:v>2126.61117763338</c:v>
                </c:pt>
                <c:pt idx="100">
                  <c:v>1809.87999486501</c:v>
                </c:pt>
                <c:pt idx="101">
                  <c:v>1488.23537236773</c:v>
                </c:pt>
                <c:pt idx="102">
                  <c:v>1161.8543219698</c:v>
                </c:pt>
                <c:pt idx="103">
                  <c:v>830.921941902654</c:v>
                </c:pt>
                <c:pt idx="104">
                  <c:v>495.63113195926</c:v>
                </c:pt>
                <c:pt idx="105">
                  <c:v>156.182291624719</c:v>
                </c:pt>
                <c:pt idx="106">
                  <c:v>-187.216997552416</c:v>
                </c:pt>
                <c:pt idx="107">
                  <c:v>-534.352304028029</c:v>
                </c:pt>
                <c:pt idx="108">
                  <c:v>-885.002691407723</c:v>
                </c:pt>
                <c:pt idx="109">
                  <c:v>-1238.94107527503</c:v>
                </c:pt>
                <c:pt idx="110">
                  <c:v>-1595.93459028549</c:v>
                </c:pt>
                <c:pt idx="111">
                  <c:v>-1955.74496609631</c:v>
                </c:pt>
                <c:pt idx="112">
                  <c:v>-2318.12891069763</c:v>
                </c:pt>
                <c:pt idx="113">
                  <c:v>-2682.83849971659</c:v>
                </c:pt>
                <c:pt idx="114">
                  <c:v>-3049.62157027945</c:v>
                </c:pt>
                <c:pt idx="115">
                  <c:v>-3418.22211803977</c:v>
                </c:pt>
                <c:pt idx="116">
                  <c:v>-3788.38069601042</c:v>
                </c:pt>
                <c:pt idx="117">
                  <c:v>-4159.8348138755</c:v>
                </c:pt>
                <c:pt idx="118">
                  <c:v>-4532.31933650199</c:v>
                </c:pt>
                <c:pt idx="119">
                  <c:v>-4905.5668804222</c:v>
                </c:pt>
                <c:pt idx="120">
                  <c:v>-5279.30820711358</c:v>
                </c:pt>
                <c:pt idx="121">
                  <c:v>-5653.27261196388</c:v>
                </c:pt>
                <c:pt idx="122">
                  <c:v>-6027.18830787423</c:v>
                </c:pt>
                <c:pt idx="123">
                  <c:v>-6400.78280252185</c:v>
                </c:pt>
                <c:pt idx="124">
                  <c:v>-6773.78326837475</c:v>
                </c:pt>
                <c:pt idx="125">
                  <c:v>-7145.91690462502</c:v>
                </c:pt>
                <c:pt idx="126">
                  <c:v>-7516.91129028167</c:v>
                </c:pt>
                <c:pt idx="127">
                  <c:v>-7886.49472774008</c:v>
                </c:pt>
                <c:pt idx="128">
                  <c:v>-8254.39657622117</c:v>
                </c:pt>
                <c:pt idx="129">
                  <c:v>-8620.34757454913</c:v>
                </c:pt>
                <c:pt idx="130">
                  <c:v>-8984.08015281141</c:v>
                </c:pt>
                <c:pt idx="131">
                  <c:v>-9345.32873251839</c:v>
                </c:pt>
                <c:pt idx="132">
                  <c:v>-9703.83001495177</c:v>
                </c:pt>
                <c:pt idx="133">
                  <c:v>-10059.3232574606</c:v>
                </c:pt>
                <c:pt idx="134">
                  <c:v>-10411.5505375309</c:v>
                </c:pt>
                <c:pt idx="135">
                  <c:v>-10760.2570045187</c:v>
                </c:pt>
                <c:pt idx="136">
                  <c:v>-11105.1911189986</c:v>
                </c:pt>
                <c:pt idx="137">
                  <c:v>-11446.1048797359</c:v>
                </c:pt>
                <c:pt idx="138">
                  <c:v>-11782.754038347</c:v>
                </c:pt>
                <c:pt idx="139">
                  <c:v>-12114.8983017614</c:v>
                </c:pt>
                <c:pt idx="140">
                  <c:v>-12442.301522647</c:v>
                </c:pt>
                <c:pt idx="141">
                  <c:v>-12764.7318780026</c:v>
                </c:pt>
                <c:pt idx="142">
                  <c:v>-13081.9620361613</c:v>
                </c:pt>
                <c:pt idx="143">
                  <c:v>-13393.7693124847</c:v>
                </c:pt>
                <c:pt idx="144">
                  <c:v>-13699.9358140572</c:v>
                </c:pt>
                <c:pt idx="145">
                  <c:v>-14000.2485737215</c:v>
                </c:pt>
                <c:pt idx="146">
                  <c:v>-14294.4996738165</c:v>
                </c:pt>
                <c:pt idx="147">
                  <c:v>-14582.4863600039</c:v>
                </c:pt>
                <c:pt idx="148">
                  <c:v>-14864.0111455834</c:v>
                </c:pt>
                <c:pt idx="149">
                  <c:v>-15138.881906714</c:v>
                </c:pt>
                <c:pt idx="150">
                  <c:v>-15406.9119689681</c:v>
                </c:pt>
                <c:pt idx="151">
                  <c:v>-15667.9201856534</c:v>
                </c:pt>
                <c:pt idx="152">
                  <c:v>-15921.7310083442</c:v>
                </c:pt>
                <c:pt idx="153">
                  <c:v>-16168.1745500656</c:v>
                </c:pt>
                <c:pt idx="154">
                  <c:v>-16407.0866415744</c:v>
                </c:pt>
                <c:pt idx="155">
                  <c:v>-16638.3088811793</c:v>
                </c:pt>
                <c:pt idx="156">
                  <c:v>-16861.6886785396</c:v>
                </c:pt>
                <c:pt idx="157">
                  <c:v>-17077.0792928734</c:v>
                </c:pt>
                <c:pt idx="158">
                  <c:v>-17284.3398660027</c:v>
                </c:pt>
                <c:pt idx="159">
                  <c:v>-17483.3354506494</c:v>
                </c:pt>
                <c:pt idx="160">
                  <c:v>-17673.937034389</c:v>
                </c:pt>
                <c:pt idx="161">
                  <c:v>-17856.0215596557</c:v>
                </c:pt>
                <c:pt idx="162">
                  <c:v>-18029.4719401801</c:v>
                </c:pt>
                <c:pt idx="163">
                  <c:v>-18194.1770742249</c:v>
                </c:pt>
                <c:pt idx="164">
                  <c:v>-18350.031854974</c:v>
                </c:pt>
                <c:pt idx="165">
                  <c:v>-18496.9371784089</c:v>
                </c:pt>
                <c:pt idx="166">
                  <c:v>-18634.7999489947</c:v>
                </c:pt>
                <c:pt idx="167">
                  <c:v>-18763.5330834798</c:v>
                </c:pt>
                <c:pt idx="168">
                  <c:v>-18883.0555130949</c:v>
                </c:pt>
                <c:pt idx="169">
                  <c:v>-18993.2921844225</c:v>
                </c:pt>
                <c:pt idx="170">
                  <c:v>-19094.1740591865</c:v>
                </c:pt>
                <c:pt idx="171">
                  <c:v>-19185.6381131976</c:v>
                </c:pt>
                <c:pt idx="172">
                  <c:v>-19267.6273346667</c:v>
                </c:pt>
                <c:pt idx="173">
                  <c:v>-19340.0907220861</c:v>
                </c:pt>
                <c:pt idx="174">
                  <c:v>-19402.983281854</c:v>
                </c:pt>
                <c:pt idx="175">
                  <c:v>-19456.2660258038</c:v>
                </c:pt>
                <c:pt idx="176">
                  <c:v>-19499.9059687773</c:v>
                </c:pt>
                <c:pt idx="177">
                  <c:v>-19533.8761263655</c:v>
                </c:pt>
                <c:pt idx="178">
                  <c:v>-19558.1555129187</c:v>
                </c:pt>
                <c:pt idx="179">
                  <c:v>-19572.7291399113</c:v>
                </c:pt>
                <c:pt idx="180">
                  <c:v>-19577.588014727</c:v>
                </c:pt>
                <c:pt idx="181">
                  <c:v>-19572.7291399113</c:v>
                </c:pt>
                <c:pt idx="182">
                  <c:v>-19558.1555129187</c:v>
                </c:pt>
                <c:pt idx="183">
                  <c:v>-19533.8761263655</c:v>
                </c:pt>
                <c:pt idx="184">
                  <c:v>-19499.9059687773</c:v>
                </c:pt>
                <c:pt idx="185">
                  <c:v>-19456.2660258038</c:v>
                </c:pt>
                <c:pt idx="186">
                  <c:v>-19402.983281854</c:v>
                </c:pt>
                <c:pt idx="187">
                  <c:v>-19340.0907220861</c:v>
                </c:pt>
                <c:pt idx="188">
                  <c:v>-19267.6273346667</c:v>
                </c:pt>
                <c:pt idx="189">
                  <c:v>-19185.6381131976</c:v>
                </c:pt>
                <c:pt idx="190">
                  <c:v>-19094.1740591865</c:v>
                </c:pt>
                <c:pt idx="191">
                  <c:v>-18993.2921844225</c:v>
                </c:pt>
                <c:pt idx="192">
                  <c:v>-18883.0555130949</c:v>
                </c:pt>
                <c:pt idx="193">
                  <c:v>-18763.5330834798</c:v>
                </c:pt>
                <c:pt idx="194">
                  <c:v>-18634.7999489947</c:v>
                </c:pt>
                <c:pt idx="195">
                  <c:v>-18496.9371784089</c:v>
                </c:pt>
                <c:pt idx="196">
                  <c:v>-18350.031854974</c:v>
                </c:pt>
                <c:pt idx="197">
                  <c:v>-18194.1770742249</c:v>
                </c:pt>
                <c:pt idx="198">
                  <c:v>-18029.4719401801</c:v>
                </c:pt>
                <c:pt idx="199">
                  <c:v>-17856.0215596557</c:v>
                </c:pt>
                <c:pt idx="200">
                  <c:v>-17673.937034389</c:v>
                </c:pt>
                <c:pt idx="201">
                  <c:v>-17483.3354506494</c:v>
                </c:pt>
                <c:pt idx="202">
                  <c:v>-17284.3398660027</c:v>
                </c:pt>
                <c:pt idx="203">
                  <c:v>-17077.0792928734</c:v>
                </c:pt>
                <c:pt idx="204">
                  <c:v>-16861.6886785396</c:v>
                </c:pt>
                <c:pt idx="205">
                  <c:v>-16638.3088811793</c:v>
                </c:pt>
                <c:pt idx="206">
                  <c:v>-16407.0866415744</c:v>
                </c:pt>
                <c:pt idx="207">
                  <c:v>-16168.1745500656</c:v>
                </c:pt>
                <c:pt idx="208">
                  <c:v>-15921.7310083442</c:v>
                </c:pt>
                <c:pt idx="209">
                  <c:v>-15667.9201856534</c:v>
                </c:pt>
                <c:pt idx="210">
                  <c:v>-15406.9119689681</c:v>
                </c:pt>
                <c:pt idx="211">
                  <c:v>-15138.881906714</c:v>
                </c:pt>
                <c:pt idx="212">
                  <c:v>-14864.0111455834</c:v>
                </c:pt>
                <c:pt idx="213">
                  <c:v>-14582.4863600039</c:v>
                </c:pt>
                <c:pt idx="214">
                  <c:v>-14294.4996738165</c:v>
                </c:pt>
                <c:pt idx="215">
                  <c:v>-14000.2485737215</c:v>
                </c:pt>
                <c:pt idx="216">
                  <c:v>-13699.9358140572</c:v>
                </c:pt>
                <c:pt idx="217">
                  <c:v>-13393.7693124847</c:v>
                </c:pt>
                <c:pt idx="218">
                  <c:v>-13081.9620361613</c:v>
                </c:pt>
                <c:pt idx="219">
                  <c:v>-12764.7318780026</c:v>
                </c:pt>
                <c:pt idx="220">
                  <c:v>-12442.301522647</c:v>
                </c:pt>
                <c:pt idx="221">
                  <c:v>-12114.8983017614</c:v>
                </c:pt>
                <c:pt idx="222">
                  <c:v>-11782.754038347</c:v>
                </c:pt>
                <c:pt idx="223">
                  <c:v>-11446.1048797359</c:v>
                </c:pt>
                <c:pt idx="224">
                  <c:v>-11105.1911189986</c:v>
                </c:pt>
                <c:pt idx="225">
                  <c:v>-10760.2570045187</c:v>
                </c:pt>
                <c:pt idx="226">
                  <c:v>-10411.5505375309</c:v>
                </c:pt>
                <c:pt idx="227">
                  <c:v>-10059.3232574606</c:v>
                </c:pt>
                <c:pt idx="228">
                  <c:v>-9703.83001495177</c:v>
                </c:pt>
                <c:pt idx="229">
                  <c:v>-9345.32873251839</c:v>
                </c:pt>
                <c:pt idx="230">
                  <c:v>-8984.08015281141</c:v>
                </c:pt>
                <c:pt idx="231">
                  <c:v>-8620.34757454913</c:v>
                </c:pt>
                <c:pt idx="232">
                  <c:v>-8254.39657622117</c:v>
                </c:pt>
                <c:pt idx="233">
                  <c:v>-7886.49472774008</c:v>
                </c:pt>
                <c:pt idx="234">
                  <c:v>-7516.91129028167</c:v>
                </c:pt>
                <c:pt idx="235">
                  <c:v>-7145.91690462502</c:v>
                </c:pt>
                <c:pt idx="236">
                  <c:v>-6773.78326837475</c:v>
                </c:pt>
                <c:pt idx="237">
                  <c:v>-6400.78280252185</c:v>
                </c:pt>
                <c:pt idx="238">
                  <c:v>-6027.18830787423</c:v>
                </c:pt>
                <c:pt idx="239">
                  <c:v>-5653.27261196388</c:v>
                </c:pt>
                <c:pt idx="240">
                  <c:v>-5279.30820711358</c:v>
                </c:pt>
                <c:pt idx="241">
                  <c:v>-4905.5668804222</c:v>
                </c:pt>
                <c:pt idx="242">
                  <c:v>-4532.31933650199</c:v>
                </c:pt>
                <c:pt idx="243">
                  <c:v>-4159.8348138755</c:v>
                </c:pt>
                <c:pt idx="244">
                  <c:v>-3788.38069601042</c:v>
                </c:pt>
                <c:pt idx="245">
                  <c:v>-3418.22211803977</c:v>
                </c:pt>
                <c:pt idx="246">
                  <c:v>-3049.62157027945</c:v>
                </c:pt>
                <c:pt idx="247">
                  <c:v>-2682.83849971659</c:v>
                </c:pt>
                <c:pt idx="248">
                  <c:v>-2318.12891069763</c:v>
                </c:pt>
                <c:pt idx="249">
                  <c:v>-1955.74496609631</c:v>
                </c:pt>
                <c:pt idx="250">
                  <c:v>-1595.93459028549</c:v>
                </c:pt>
                <c:pt idx="251">
                  <c:v>-1238.94107527503</c:v>
                </c:pt>
                <c:pt idx="252">
                  <c:v>-885.002691407723</c:v>
                </c:pt>
                <c:pt idx="253">
                  <c:v>-534.352304028029</c:v>
                </c:pt>
                <c:pt idx="254">
                  <c:v>-187.216997552416</c:v>
                </c:pt>
                <c:pt idx="255">
                  <c:v>156.182291624719</c:v>
                </c:pt>
                <c:pt idx="256">
                  <c:v>495.63113195926</c:v>
                </c:pt>
                <c:pt idx="257">
                  <c:v>830.921941902654</c:v>
                </c:pt>
                <c:pt idx="258">
                  <c:v>1161.8543219698</c:v>
                </c:pt>
                <c:pt idx="259">
                  <c:v>1488.23537236773</c:v>
                </c:pt>
                <c:pt idx="260">
                  <c:v>1809.87999486501</c:v>
                </c:pt>
                <c:pt idx="261">
                  <c:v>2126.61117763338</c:v>
                </c:pt>
                <c:pt idx="262">
                  <c:v>2438.26026185433</c:v>
                </c:pt>
                <c:pt idx="263">
                  <c:v>2744.66718895286</c:v>
                </c:pt>
                <c:pt idx="264">
                  <c:v>3045.68072739955</c:v>
                </c:pt>
                <c:pt idx="265">
                  <c:v>3341.15867810883</c:v>
                </c:pt>
                <c:pt idx="266">
                  <c:v>3630.96805755545</c:v>
                </c:pt>
                <c:pt idx="267">
                  <c:v>3914.98525783274</c:v>
                </c:pt>
                <c:pt idx="268">
                  <c:v>4193.09618298344</c:v>
                </c:pt>
                <c:pt idx="269">
                  <c:v>4465.19636104681</c:v>
                </c:pt>
                <c:pt idx="270">
                  <c:v>4731.19103138281</c:v>
                </c:pt>
                <c:pt idx="271">
                  <c:v>4990.99520695517</c:v>
                </c:pt>
                <c:pt idx="272">
                  <c:v>5244.53371137816</c:v>
                </c:pt>
                <c:pt idx="273">
                  <c:v>5491.74119065718</c:v>
                </c:pt>
                <c:pt idx="274">
                  <c:v>5732.5620996781</c:v>
                </c:pt>
                <c:pt idx="275">
                  <c:v>5966.95066362585</c:v>
                </c:pt>
                <c:pt idx="276">
                  <c:v>6194.87081463553</c:v>
                </c:pt>
                <c:pt idx="277">
                  <c:v>6416.29610410034</c:v>
                </c:pt>
                <c:pt idx="278">
                  <c:v>6631.2095911779</c:v>
                </c:pt>
                <c:pt idx="279">
                  <c:v>6839.60370814931</c:v>
                </c:pt>
                <c:pt idx="280">
                  <c:v>7041.48010339271</c:v>
                </c:pt>
                <c:pt idx="281">
                  <c:v>7236.84946283451</c:v>
                </c:pt>
                <c:pt idx="282">
                  <c:v>7425.73131083561</c:v>
                </c:pt>
                <c:pt idx="283">
                  <c:v>7608.15379155715</c:v>
                </c:pt>
                <c:pt idx="284">
                  <c:v>7784.15343192854</c:v>
                </c:pt>
                <c:pt idx="285">
                  <c:v>7953.77488741069</c:v>
                </c:pt>
                <c:pt idx="286">
                  <c:v>8117.0706718086</c:v>
                </c:pt>
                <c:pt idx="287">
                  <c:v>8274.10087243851</c:v>
                </c:pt>
                <c:pt idx="288">
                  <c:v>8424.93285199737</c:v>
                </c:pt>
                <c:pt idx="289">
                  <c:v>8569.64093851473</c:v>
                </c:pt>
                <c:pt idx="290">
                  <c:v>8708.30610478968</c:v>
                </c:pt>
                <c:pt idx="291">
                  <c:v>8841.01563872913</c:v>
                </c:pt>
                <c:pt idx="292">
                  <c:v>8967.86280600727</c:v>
                </c:pt>
                <c:pt idx="293">
                  <c:v>9088.94650646101</c:v>
                </c:pt>
                <c:pt idx="294">
                  <c:v>9204.37092562212</c:v>
                </c:pt>
                <c:pt idx="295">
                  <c:v>9314.24518276444</c:v>
                </c:pt>
                <c:pt idx="296">
                  <c:v>9418.68297681441</c:v>
                </c:pt>
                <c:pt idx="297">
                  <c:v>9517.80223143552</c:v>
                </c:pt>
                <c:pt idx="298">
                  <c:v>9611.72474055297</c:v>
                </c:pt>
                <c:pt idx="299">
                  <c:v>9700.5758155344</c:v>
                </c:pt>
                <c:pt idx="300">
                  <c:v>9784.48393518659</c:v>
                </c:pt>
                <c:pt idx="301">
                  <c:v>9863.58039966709</c:v>
                </c:pt>
                <c:pt idx="302">
                  <c:v>9937.99898934504</c:v>
                </c:pt>
                <c:pt idx="303">
                  <c:v>10007.8756295768</c:v>
                </c:pt>
                <c:pt idx="304">
                  <c:v>10073.3480622906</c:v>
                </c:pt>
                <c:pt idx="305">
                  <c:v>10134.5555252018</c:v>
                </c:pt>
                <c:pt idx="306">
                  <c:v>10191.6384394049</c:v>
                </c:pt>
                <c:pt idx="307">
                  <c:v>10244.738106012</c:v>
                </c:pt>
                <c:pt idx="308">
                  <c:v>10293.996412434</c:v>
                </c:pt>
                <c:pt idx="309">
                  <c:v>10339.5555488225</c:v>
                </c:pt>
                <c:pt idx="310">
                  <c:v>10381.5577351166</c:v>
                </c:pt>
                <c:pt idx="311">
                  <c:v>10420.1449590662</c:v>
                </c:pt>
                <c:pt idx="312">
                  <c:v>10455.4587255305</c:v>
                </c:pt>
                <c:pt idx="313">
                  <c:v>10487.6398172815</c:v>
                </c:pt>
                <c:pt idx="314">
                  <c:v>10516.8280674757</c:v>
                </c:pt>
                <c:pt idx="315">
                  <c:v>10543.1621438914</c:v>
                </c:pt>
                <c:pt idx="316">
                  <c:v>10566.7793449717</c:v>
                </c:pt>
                <c:pt idx="317">
                  <c:v>10587.8154076501</c:v>
                </c:pt>
                <c:pt idx="318">
                  <c:v>10606.4043268878</c:v>
                </c:pt>
                <c:pt idx="319">
                  <c:v>10622.6781867955</c:v>
                </c:pt>
                <c:pt idx="320">
                  <c:v>10636.7670031697</c:v>
                </c:pt>
                <c:pt idx="321">
                  <c:v>10648.7985772291</c:v>
                </c:pt>
                <c:pt idx="322">
                  <c:v>10658.8983602966</c:v>
                </c:pt>
                <c:pt idx="323">
                  <c:v>10667.1893291399</c:v>
                </c:pt>
                <c:pt idx="324">
                  <c:v>10673.7918716481</c:v>
                </c:pt>
                <c:pt idx="325">
                  <c:v>10678.8236824978</c:v>
                </c:pt>
                <c:pt idx="326">
                  <c:v>10682.3996684359</c:v>
                </c:pt>
                <c:pt idx="327">
                  <c:v>10684.6318627855</c:v>
                </c:pt>
                <c:pt idx="328">
                  <c:v>10685.6293487642</c:v>
                </c:pt>
                <c:pt idx="329">
                  <c:v>10685.4981911922</c:v>
                </c:pt>
                <c:pt idx="330">
                  <c:v>10684.3413761526</c:v>
                </c:pt>
                <c:pt idx="331">
                  <c:v>10682.2587581613</c:v>
                </c:pt>
                <c:pt idx="332">
                  <c:v>10679.3470143981</c:v>
                </c:pt>
                <c:pt idx="333">
                  <c:v>10675.6996055482</c:v>
                </c:pt>
                <c:pt idx="334">
                  <c:v>10671.4067428007</c:v>
                </c:pt>
                <c:pt idx="335">
                  <c:v>10666.5553605569</c:v>
                </c:pt>
                <c:pt idx="336">
                  <c:v>10661.2290944017</c:v>
                </c:pt>
                <c:pt idx="337">
                  <c:v>10655.5082638987</c:v>
                </c:pt>
                <c:pt idx="338">
                  <c:v>10649.4698597788</c:v>
                </c:pt>
                <c:pt idx="339">
                  <c:v>10643.1875350982</c:v>
                </c:pt>
                <c:pt idx="340">
                  <c:v>10636.7315999555</c:v>
                </c:pt>
                <c:pt idx="341">
                  <c:v>10630.1690193679</c:v>
                </c:pt>
                <c:pt idx="342">
                  <c:v>10623.5634139205</c:v>
                </c:pt>
                <c:pt idx="343">
                  <c:v>10616.9750628156</c:v>
                </c:pt>
                <c:pt idx="344">
                  <c:v>10610.4609089656</c:v>
                </c:pt>
                <c:pt idx="345">
                  <c:v>10604.0745657873</c:v>
                </c:pt>
                <c:pt idx="346">
                  <c:v>10597.8663253728</c:v>
                </c:pt>
                <c:pt idx="347">
                  <c:v>10591.8831677288</c:v>
                </c:pt>
                <c:pt idx="348">
                  <c:v>10586.1687707924</c:v>
                </c:pt>
                <c:pt idx="349">
                  <c:v>10580.7635209519</c:v>
                </c:pt>
                <c:pt idx="350">
                  <c:v>10575.7045238167</c:v>
                </c:pt>
                <c:pt idx="351">
                  <c:v>10571.0256149995</c:v>
                </c:pt>
                <c:pt idx="352">
                  <c:v>10566.7573706933</c:v>
                </c:pt>
                <c:pt idx="353">
                  <c:v>10562.9271178435</c:v>
                </c:pt>
                <c:pt idx="354">
                  <c:v>10559.5589437341</c:v>
                </c:pt>
                <c:pt idx="355">
                  <c:v>10556.6737048273</c:v>
                </c:pt>
                <c:pt idx="356">
                  <c:v>10554.2890347128</c:v>
                </c:pt>
                <c:pt idx="357">
                  <c:v>10552.4193510441</c:v>
                </c:pt>
                <c:pt idx="358">
                  <c:v>10551.0758613555</c:v>
                </c:pt>
                <c:pt idx="359">
                  <c:v>10550.2665676763</c:v>
                </c:pt>
                <c:pt idx="360">
                  <c:v>10549.9962698733</c:v>
                </c:pt>
                <c:pt idx="361">
                  <c:v>10550.2665676763</c:v>
                </c:pt>
                <c:pt idx="362">
                  <c:v>10551.0758613555</c:v>
                </c:pt>
                <c:pt idx="363">
                  <c:v>10552.4193510441</c:v>
                </c:pt>
                <c:pt idx="364">
                  <c:v>10554.2890347128</c:v>
                </c:pt>
                <c:pt idx="365">
                  <c:v>10556.6737048273</c:v>
                </c:pt>
                <c:pt idx="366">
                  <c:v>10559.5589437341</c:v>
                </c:pt>
                <c:pt idx="367">
                  <c:v>10562.9271178435</c:v>
                </c:pt>
                <c:pt idx="368">
                  <c:v>10566.7573706933</c:v>
                </c:pt>
                <c:pt idx="369">
                  <c:v>10571.0256149995</c:v>
                </c:pt>
                <c:pt idx="370">
                  <c:v>10575.7045238167</c:v>
                </c:pt>
                <c:pt idx="371">
                  <c:v>10580.7635209519</c:v>
                </c:pt>
                <c:pt idx="372">
                  <c:v>10586.1687707924</c:v>
                </c:pt>
                <c:pt idx="373">
                  <c:v>10591.8831677288</c:v>
                </c:pt>
                <c:pt idx="374">
                  <c:v>10597.8663253728</c:v>
                </c:pt>
                <c:pt idx="375">
                  <c:v>10604.0745657873</c:v>
                </c:pt>
                <c:pt idx="376">
                  <c:v>10610.4609089656</c:v>
                </c:pt>
                <c:pt idx="377">
                  <c:v>10616.9750628156</c:v>
                </c:pt>
                <c:pt idx="378">
                  <c:v>10623.5634139205</c:v>
                </c:pt>
                <c:pt idx="379">
                  <c:v>10630.1690193679</c:v>
                </c:pt>
                <c:pt idx="380">
                  <c:v>10636.7315999555</c:v>
                </c:pt>
                <c:pt idx="381">
                  <c:v>10643.1875350982</c:v>
                </c:pt>
                <c:pt idx="382">
                  <c:v>10649.4698597788</c:v>
                </c:pt>
                <c:pt idx="383">
                  <c:v>10655.5082638987</c:v>
                </c:pt>
                <c:pt idx="384">
                  <c:v>10661.2290944017</c:v>
                </c:pt>
                <c:pt idx="385">
                  <c:v>10666.5553605569</c:v>
                </c:pt>
                <c:pt idx="386">
                  <c:v>10671.4067428007</c:v>
                </c:pt>
                <c:pt idx="387">
                  <c:v>10675.6996055482</c:v>
                </c:pt>
                <c:pt idx="388">
                  <c:v>10679.3470143981</c:v>
                </c:pt>
                <c:pt idx="389">
                  <c:v>10682.2587581613</c:v>
                </c:pt>
                <c:pt idx="390">
                  <c:v>10684.3413761526</c:v>
                </c:pt>
                <c:pt idx="391">
                  <c:v>10685.4981911922</c:v>
                </c:pt>
                <c:pt idx="392">
                  <c:v>10685.6293487642</c:v>
                </c:pt>
                <c:pt idx="393">
                  <c:v>10684.6318627855</c:v>
                </c:pt>
                <c:pt idx="394">
                  <c:v>10682.3996684359</c:v>
                </c:pt>
                <c:pt idx="395">
                  <c:v>10678.8236824978</c:v>
                </c:pt>
                <c:pt idx="396">
                  <c:v>10673.7918716481</c:v>
                </c:pt>
                <c:pt idx="397">
                  <c:v>10667.1893291399</c:v>
                </c:pt>
                <c:pt idx="398">
                  <c:v>10658.8983602966</c:v>
                </c:pt>
                <c:pt idx="399">
                  <c:v>10648.7985772291</c:v>
                </c:pt>
                <c:pt idx="400">
                  <c:v>10636.7670031697</c:v>
                </c:pt>
                <c:pt idx="401">
                  <c:v>10622.6781867955</c:v>
                </c:pt>
                <c:pt idx="402">
                  <c:v>10606.4043268878</c:v>
                </c:pt>
                <c:pt idx="403">
                  <c:v>10587.8154076501</c:v>
                </c:pt>
                <c:pt idx="404">
                  <c:v>10566.7793449717</c:v>
                </c:pt>
                <c:pt idx="405">
                  <c:v>10543.1621438914</c:v>
                </c:pt>
                <c:pt idx="406">
                  <c:v>10516.8280674757</c:v>
                </c:pt>
                <c:pt idx="407">
                  <c:v>10487.6398172815</c:v>
                </c:pt>
                <c:pt idx="408">
                  <c:v>10455.4587255305</c:v>
                </c:pt>
                <c:pt idx="409">
                  <c:v>10420.1449590662</c:v>
                </c:pt>
                <c:pt idx="410">
                  <c:v>10381.5577351166</c:v>
                </c:pt>
                <c:pt idx="411">
                  <c:v>10339.5555488225</c:v>
                </c:pt>
                <c:pt idx="412">
                  <c:v>10293.996412434</c:v>
                </c:pt>
                <c:pt idx="413">
                  <c:v>10244.738106012</c:v>
                </c:pt>
                <c:pt idx="414">
                  <c:v>10191.6384394049</c:v>
                </c:pt>
                <c:pt idx="415">
                  <c:v>10134.5555252018</c:v>
                </c:pt>
                <c:pt idx="416">
                  <c:v>10073.3480622906</c:v>
                </c:pt>
                <c:pt idx="417">
                  <c:v>10007.8756295768</c:v>
                </c:pt>
                <c:pt idx="418">
                  <c:v>9937.99898934504</c:v>
                </c:pt>
                <c:pt idx="419">
                  <c:v>9863.58039966709</c:v>
                </c:pt>
                <c:pt idx="420">
                  <c:v>9784.48393518659</c:v>
                </c:pt>
                <c:pt idx="421">
                  <c:v>9700.5758155344</c:v>
                </c:pt>
                <c:pt idx="422">
                  <c:v>9611.72474055297</c:v>
                </c:pt>
                <c:pt idx="423">
                  <c:v>9517.80223143552</c:v>
                </c:pt>
                <c:pt idx="424">
                  <c:v>9418.68297681442</c:v>
                </c:pt>
                <c:pt idx="425">
                  <c:v>9314.24518276445</c:v>
                </c:pt>
                <c:pt idx="426">
                  <c:v>9204.37092562212</c:v>
                </c:pt>
                <c:pt idx="427">
                  <c:v>9088.94650646101</c:v>
                </c:pt>
                <c:pt idx="428">
                  <c:v>8967.86280600727</c:v>
                </c:pt>
                <c:pt idx="429">
                  <c:v>8841.01563872913</c:v>
                </c:pt>
                <c:pt idx="430">
                  <c:v>8708.30610478969</c:v>
                </c:pt>
                <c:pt idx="431">
                  <c:v>8569.64093851474</c:v>
                </c:pt>
                <c:pt idx="432">
                  <c:v>8424.93285199737</c:v>
                </c:pt>
                <c:pt idx="433">
                  <c:v>8274.10087243851</c:v>
                </c:pt>
                <c:pt idx="434">
                  <c:v>8117.0706718086</c:v>
                </c:pt>
                <c:pt idx="435">
                  <c:v>7953.77488741069</c:v>
                </c:pt>
                <c:pt idx="436">
                  <c:v>7784.15343192854</c:v>
                </c:pt>
                <c:pt idx="437">
                  <c:v>7608.15379155716</c:v>
                </c:pt>
                <c:pt idx="438">
                  <c:v>7425.73131083561</c:v>
                </c:pt>
                <c:pt idx="439">
                  <c:v>7236.84946283451</c:v>
                </c:pt>
                <c:pt idx="440">
                  <c:v>7041.48010339271</c:v>
                </c:pt>
                <c:pt idx="441">
                  <c:v>6839.60370814931</c:v>
                </c:pt>
                <c:pt idx="442">
                  <c:v>6631.20959117789</c:v>
                </c:pt>
                <c:pt idx="443">
                  <c:v>6416.29610410034</c:v>
                </c:pt>
                <c:pt idx="444">
                  <c:v>6194.87081463553</c:v>
                </c:pt>
                <c:pt idx="445">
                  <c:v>5966.95066362585</c:v>
                </c:pt>
                <c:pt idx="446">
                  <c:v>5732.5620996781</c:v>
                </c:pt>
                <c:pt idx="447">
                  <c:v>5491.74119065719</c:v>
                </c:pt>
                <c:pt idx="448">
                  <c:v>5244.53371137818</c:v>
                </c:pt>
                <c:pt idx="449">
                  <c:v>4990.99520695517</c:v>
                </c:pt>
                <c:pt idx="450">
                  <c:v>4731.19103138281</c:v>
                </c:pt>
                <c:pt idx="451">
                  <c:v>4465.19636104681</c:v>
                </c:pt>
                <c:pt idx="452">
                  <c:v>4193.09618298343</c:v>
                </c:pt>
                <c:pt idx="453">
                  <c:v>3914.98525783274</c:v>
                </c:pt>
                <c:pt idx="454">
                  <c:v>3630.96805755546</c:v>
                </c:pt>
                <c:pt idx="455">
                  <c:v>3341.15867810884</c:v>
                </c:pt>
                <c:pt idx="456">
                  <c:v>3045.68072739956</c:v>
                </c:pt>
                <c:pt idx="457">
                  <c:v>2744.66718895285</c:v>
                </c:pt>
                <c:pt idx="458">
                  <c:v>2438.26026185433</c:v>
                </c:pt>
                <c:pt idx="459">
                  <c:v>2126.61117763339</c:v>
                </c:pt>
                <c:pt idx="460">
                  <c:v>1809.87999486502</c:v>
                </c:pt>
                <c:pt idx="461">
                  <c:v>1488.23537236775</c:v>
                </c:pt>
                <c:pt idx="462">
                  <c:v>1161.85432196981</c:v>
                </c:pt>
                <c:pt idx="463">
                  <c:v>830.921941902654</c:v>
                </c:pt>
                <c:pt idx="464">
                  <c:v>495.631131959269</c:v>
                </c:pt>
                <c:pt idx="465">
                  <c:v>156.182291624711</c:v>
                </c:pt>
                <c:pt idx="466">
                  <c:v>-187.216997552421</c:v>
                </c:pt>
                <c:pt idx="467">
                  <c:v>-534.352304028026</c:v>
                </c:pt>
                <c:pt idx="468">
                  <c:v>-885.002691407719</c:v>
                </c:pt>
                <c:pt idx="469">
                  <c:v>-1238.94107527502</c:v>
                </c:pt>
                <c:pt idx="470">
                  <c:v>-1595.93459028547</c:v>
                </c:pt>
                <c:pt idx="471">
                  <c:v>-1955.74496609629</c:v>
                </c:pt>
                <c:pt idx="472">
                  <c:v>-2318.12891069763</c:v>
                </c:pt>
                <c:pt idx="473">
                  <c:v>-2682.83849971658</c:v>
                </c:pt>
                <c:pt idx="474">
                  <c:v>-3049.62157027946</c:v>
                </c:pt>
                <c:pt idx="475">
                  <c:v>-3418.22211803977</c:v>
                </c:pt>
                <c:pt idx="476">
                  <c:v>-3788.38069601042</c:v>
                </c:pt>
                <c:pt idx="477">
                  <c:v>-4159.8348138755</c:v>
                </c:pt>
                <c:pt idx="478">
                  <c:v>-4532.31933650198</c:v>
                </c:pt>
                <c:pt idx="479">
                  <c:v>-4905.56688042218</c:v>
                </c:pt>
                <c:pt idx="480">
                  <c:v>-5279.30820711358</c:v>
                </c:pt>
                <c:pt idx="481">
                  <c:v>-5653.27261196387</c:v>
                </c:pt>
                <c:pt idx="482">
                  <c:v>-6027.18830787423</c:v>
                </c:pt>
                <c:pt idx="483">
                  <c:v>-6400.78280252184</c:v>
                </c:pt>
                <c:pt idx="484">
                  <c:v>-6773.78326837473</c:v>
                </c:pt>
                <c:pt idx="485">
                  <c:v>-7145.91690462502</c:v>
                </c:pt>
                <c:pt idx="486">
                  <c:v>-7516.91129028167</c:v>
                </c:pt>
                <c:pt idx="487">
                  <c:v>-7886.49472774007</c:v>
                </c:pt>
                <c:pt idx="488">
                  <c:v>-8254.39657622117</c:v>
                </c:pt>
                <c:pt idx="489">
                  <c:v>-8620.34757454912</c:v>
                </c:pt>
                <c:pt idx="490">
                  <c:v>-8984.08015281141</c:v>
                </c:pt>
                <c:pt idx="491">
                  <c:v>-9345.32873251839</c:v>
                </c:pt>
                <c:pt idx="492">
                  <c:v>-9703.83001495176</c:v>
                </c:pt>
                <c:pt idx="493">
                  <c:v>-10059.3232574606</c:v>
                </c:pt>
                <c:pt idx="494">
                  <c:v>-10411.5505375309</c:v>
                </c:pt>
                <c:pt idx="495">
                  <c:v>-10760.2570045187</c:v>
                </c:pt>
                <c:pt idx="496">
                  <c:v>-11105.1911189986</c:v>
                </c:pt>
                <c:pt idx="497">
                  <c:v>-11446.1048797359</c:v>
                </c:pt>
                <c:pt idx="498">
                  <c:v>-11782.754038347</c:v>
                </c:pt>
                <c:pt idx="499">
                  <c:v>-12114.8983017614</c:v>
                </c:pt>
                <c:pt idx="500">
                  <c:v>-12442.301522647</c:v>
                </c:pt>
                <c:pt idx="501">
                  <c:v>-12764.7318780026</c:v>
                </c:pt>
                <c:pt idx="502">
                  <c:v>-13081.9620361613</c:v>
                </c:pt>
                <c:pt idx="503">
                  <c:v>-13393.7693124847</c:v>
                </c:pt>
                <c:pt idx="504">
                  <c:v>-13699.9358140572</c:v>
                </c:pt>
                <c:pt idx="505">
                  <c:v>-14000.2485737215</c:v>
                </c:pt>
                <c:pt idx="506">
                  <c:v>-14294.4996738165</c:v>
                </c:pt>
                <c:pt idx="507">
                  <c:v>-14582.4863600039</c:v>
                </c:pt>
                <c:pt idx="508">
                  <c:v>-14864.0111455834</c:v>
                </c:pt>
                <c:pt idx="509">
                  <c:v>-15138.881906714</c:v>
                </c:pt>
                <c:pt idx="510">
                  <c:v>-15406.9119689681</c:v>
                </c:pt>
                <c:pt idx="511">
                  <c:v>-15667.9201856534</c:v>
                </c:pt>
                <c:pt idx="512">
                  <c:v>-15921.7310083442</c:v>
                </c:pt>
                <c:pt idx="513">
                  <c:v>-16168.1745500656</c:v>
                </c:pt>
                <c:pt idx="514">
                  <c:v>-16407.0866415744</c:v>
                </c:pt>
                <c:pt idx="515">
                  <c:v>-16638.3088811793</c:v>
                </c:pt>
                <c:pt idx="516">
                  <c:v>-16861.6886785396</c:v>
                </c:pt>
                <c:pt idx="517">
                  <c:v>-17077.0792928734</c:v>
                </c:pt>
                <c:pt idx="518">
                  <c:v>-17284.3398660027</c:v>
                </c:pt>
                <c:pt idx="519">
                  <c:v>-17483.3354506494</c:v>
                </c:pt>
                <c:pt idx="520">
                  <c:v>-17673.937034389</c:v>
                </c:pt>
                <c:pt idx="521">
                  <c:v>-17856.0215596557</c:v>
                </c:pt>
                <c:pt idx="522">
                  <c:v>-18029.4719401801</c:v>
                </c:pt>
                <c:pt idx="523">
                  <c:v>-18194.1770742249</c:v>
                </c:pt>
                <c:pt idx="524">
                  <c:v>-18350.031854974</c:v>
                </c:pt>
                <c:pt idx="525">
                  <c:v>-18496.9371784089</c:v>
                </c:pt>
                <c:pt idx="526">
                  <c:v>-18634.7999489947</c:v>
                </c:pt>
                <c:pt idx="527">
                  <c:v>-18763.5330834798</c:v>
                </c:pt>
                <c:pt idx="528">
                  <c:v>-18883.0555130949</c:v>
                </c:pt>
                <c:pt idx="529">
                  <c:v>-18993.2921844225</c:v>
                </c:pt>
                <c:pt idx="530">
                  <c:v>-19094.1740591865</c:v>
                </c:pt>
                <c:pt idx="531">
                  <c:v>-19185.6381131976</c:v>
                </c:pt>
                <c:pt idx="532">
                  <c:v>-19267.6273346667</c:v>
                </c:pt>
                <c:pt idx="533">
                  <c:v>-19340.0907220861</c:v>
                </c:pt>
                <c:pt idx="534">
                  <c:v>-19402.983281854</c:v>
                </c:pt>
                <c:pt idx="535">
                  <c:v>-19456.2660258038</c:v>
                </c:pt>
                <c:pt idx="536">
                  <c:v>-19499.9059687773</c:v>
                </c:pt>
                <c:pt idx="537">
                  <c:v>-19533.8761263655</c:v>
                </c:pt>
                <c:pt idx="538">
                  <c:v>-19558.1555129187</c:v>
                </c:pt>
                <c:pt idx="539">
                  <c:v>-19572.7291399113</c:v>
                </c:pt>
                <c:pt idx="540">
                  <c:v>-19577.588014727</c:v>
                </c:pt>
                <c:pt idx="541">
                  <c:v>-19572.7291399113</c:v>
                </c:pt>
                <c:pt idx="542">
                  <c:v>-19558.1555129187</c:v>
                </c:pt>
                <c:pt idx="543">
                  <c:v>-19533.8761263655</c:v>
                </c:pt>
                <c:pt idx="544">
                  <c:v>-19499.9059687773</c:v>
                </c:pt>
                <c:pt idx="545">
                  <c:v>-19456.2660258038</c:v>
                </c:pt>
                <c:pt idx="546">
                  <c:v>-19402.983281854</c:v>
                </c:pt>
                <c:pt idx="547">
                  <c:v>-19340.0907220861</c:v>
                </c:pt>
                <c:pt idx="548">
                  <c:v>-19267.6273346667</c:v>
                </c:pt>
                <c:pt idx="549">
                  <c:v>-19185.6381131976</c:v>
                </c:pt>
                <c:pt idx="550">
                  <c:v>-19094.1740591865</c:v>
                </c:pt>
                <c:pt idx="551">
                  <c:v>-18993.2921844225</c:v>
                </c:pt>
                <c:pt idx="552">
                  <c:v>-18883.0555130949</c:v>
                </c:pt>
                <c:pt idx="553">
                  <c:v>-18763.5330834798</c:v>
                </c:pt>
                <c:pt idx="554">
                  <c:v>-18634.7999489947</c:v>
                </c:pt>
                <c:pt idx="555">
                  <c:v>-18496.9371784089</c:v>
                </c:pt>
                <c:pt idx="556">
                  <c:v>-18350.031854974</c:v>
                </c:pt>
                <c:pt idx="557">
                  <c:v>-18194.1770742249</c:v>
                </c:pt>
                <c:pt idx="558">
                  <c:v>-18029.4719401801</c:v>
                </c:pt>
                <c:pt idx="559">
                  <c:v>-17856.0215596558</c:v>
                </c:pt>
                <c:pt idx="560">
                  <c:v>-17673.937034389</c:v>
                </c:pt>
                <c:pt idx="561">
                  <c:v>-17483.3354506494</c:v>
                </c:pt>
                <c:pt idx="562">
                  <c:v>-17284.3398660027</c:v>
                </c:pt>
                <c:pt idx="563">
                  <c:v>-17077.0792928734</c:v>
                </c:pt>
                <c:pt idx="564">
                  <c:v>-16861.6886785396</c:v>
                </c:pt>
                <c:pt idx="565">
                  <c:v>-16638.3088811793</c:v>
                </c:pt>
                <c:pt idx="566">
                  <c:v>-16407.0866415744</c:v>
                </c:pt>
                <c:pt idx="567">
                  <c:v>-16168.1745500656</c:v>
                </c:pt>
                <c:pt idx="568">
                  <c:v>-15921.7310083442</c:v>
                </c:pt>
                <c:pt idx="569">
                  <c:v>-15667.9201856534</c:v>
                </c:pt>
                <c:pt idx="570">
                  <c:v>-15406.9119689681</c:v>
                </c:pt>
                <c:pt idx="571">
                  <c:v>-15138.881906714</c:v>
                </c:pt>
                <c:pt idx="572">
                  <c:v>-14864.0111455834</c:v>
                </c:pt>
                <c:pt idx="573">
                  <c:v>-14582.4863600039</c:v>
                </c:pt>
                <c:pt idx="574">
                  <c:v>-14294.4996738165</c:v>
                </c:pt>
                <c:pt idx="575">
                  <c:v>-14000.2485737215</c:v>
                </c:pt>
                <c:pt idx="576">
                  <c:v>-13699.9358140572</c:v>
                </c:pt>
                <c:pt idx="577">
                  <c:v>-13393.7693124847</c:v>
                </c:pt>
                <c:pt idx="578">
                  <c:v>-13081.9620361613</c:v>
                </c:pt>
                <c:pt idx="579">
                  <c:v>-12764.7318780026</c:v>
                </c:pt>
                <c:pt idx="580">
                  <c:v>-12442.301522647</c:v>
                </c:pt>
                <c:pt idx="581">
                  <c:v>-12114.8983017614</c:v>
                </c:pt>
                <c:pt idx="582">
                  <c:v>-11782.754038347</c:v>
                </c:pt>
                <c:pt idx="583">
                  <c:v>-11446.1048797359</c:v>
                </c:pt>
                <c:pt idx="584">
                  <c:v>-11105.1911189986</c:v>
                </c:pt>
                <c:pt idx="585">
                  <c:v>-10760.2570045188</c:v>
                </c:pt>
                <c:pt idx="586">
                  <c:v>-10411.5505375309</c:v>
                </c:pt>
                <c:pt idx="587">
                  <c:v>-10059.3232574606</c:v>
                </c:pt>
                <c:pt idx="588">
                  <c:v>-9703.83001495179</c:v>
                </c:pt>
                <c:pt idx="589">
                  <c:v>-9345.3287325184</c:v>
                </c:pt>
                <c:pt idx="590">
                  <c:v>-8984.08015281142</c:v>
                </c:pt>
                <c:pt idx="591">
                  <c:v>-8620.34757454912</c:v>
                </c:pt>
                <c:pt idx="592">
                  <c:v>-8254.39657622118</c:v>
                </c:pt>
                <c:pt idx="593">
                  <c:v>-7886.49472774008</c:v>
                </c:pt>
                <c:pt idx="594">
                  <c:v>-7516.9112902817</c:v>
                </c:pt>
                <c:pt idx="595">
                  <c:v>-7145.91690462503</c:v>
                </c:pt>
                <c:pt idx="596">
                  <c:v>-6773.78326837475</c:v>
                </c:pt>
                <c:pt idx="597">
                  <c:v>-6400.78280252185</c:v>
                </c:pt>
                <c:pt idx="598">
                  <c:v>-6027.18830787424</c:v>
                </c:pt>
                <c:pt idx="599">
                  <c:v>-5653.27261196388</c:v>
                </c:pt>
                <c:pt idx="600">
                  <c:v>-5279.30820711357</c:v>
                </c:pt>
                <c:pt idx="601">
                  <c:v>-4905.56688042221</c:v>
                </c:pt>
                <c:pt idx="602">
                  <c:v>-4532.31933650199</c:v>
                </c:pt>
                <c:pt idx="603">
                  <c:v>-4159.83481387551</c:v>
                </c:pt>
                <c:pt idx="604">
                  <c:v>-3788.38069601043</c:v>
                </c:pt>
                <c:pt idx="605">
                  <c:v>-3418.22211803978</c:v>
                </c:pt>
                <c:pt idx="606">
                  <c:v>-3049.62157027945</c:v>
                </c:pt>
                <c:pt idx="607">
                  <c:v>-2682.83849971657</c:v>
                </c:pt>
                <c:pt idx="608">
                  <c:v>-2318.12891069764</c:v>
                </c:pt>
                <c:pt idx="609">
                  <c:v>-1955.7449660963</c:v>
                </c:pt>
                <c:pt idx="610">
                  <c:v>-1595.9345902855</c:v>
                </c:pt>
                <c:pt idx="611">
                  <c:v>-1238.94107527504</c:v>
                </c:pt>
                <c:pt idx="612">
                  <c:v>-885.002691407729</c:v>
                </c:pt>
                <c:pt idx="613">
                  <c:v>-534.352304028019</c:v>
                </c:pt>
                <c:pt idx="614">
                  <c:v>-187.216997552429</c:v>
                </c:pt>
                <c:pt idx="615">
                  <c:v>156.182291624718</c:v>
                </c:pt>
                <c:pt idx="616">
                  <c:v>495.631131959243</c:v>
                </c:pt>
                <c:pt idx="617">
                  <c:v>830.921941902645</c:v>
                </c:pt>
                <c:pt idx="618">
                  <c:v>1161.8543219698</c:v>
                </c:pt>
                <c:pt idx="619">
                  <c:v>1488.23537236772</c:v>
                </c:pt>
                <c:pt idx="620">
                  <c:v>1809.87999486501</c:v>
                </c:pt>
                <c:pt idx="621">
                  <c:v>2126.61117763338</c:v>
                </c:pt>
                <c:pt idx="622">
                  <c:v>2438.26026185434</c:v>
                </c:pt>
                <c:pt idx="623">
                  <c:v>2744.66718895285</c:v>
                </c:pt>
                <c:pt idx="624">
                  <c:v>3045.68072739955</c:v>
                </c:pt>
                <c:pt idx="625">
                  <c:v>3341.15867810882</c:v>
                </c:pt>
                <c:pt idx="626">
                  <c:v>3630.96805755545</c:v>
                </c:pt>
                <c:pt idx="627">
                  <c:v>3914.98525783273</c:v>
                </c:pt>
                <c:pt idx="628">
                  <c:v>4193.09618298344</c:v>
                </c:pt>
                <c:pt idx="629">
                  <c:v>4465.19636104681</c:v>
                </c:pt>
                <c:pt idx="630">
                  <c:v>4731.1910313828</c:v>
                </c:pt>
                <c:pt idx="631">
                  <c:v>4990.99520695517</c:v>
                </c:pt>
                <c:pt idx="632">
                  <c:v>5244.53371137816</c:v>
                </c:pt>
                <c:pt idx="633">
                  <c:v>5491.74119065718</c:v>
                </c:pt>
                <c:pt idx="634">
                  <c:v>5732.56209967808</c:v>
                </c:pt>
                <c:pt idx="635">
                  <c:v>5966.95066362585</c:v>
                </c:pt>
                <c:pt idx="636">
                  <c:v>6194.87081463552</c:v>
                </c:pt>
                <c:pt idx="637">
                  <c:v>6416.29610410034</c:v>
                </c:pt>
                <c:pt idx="638">
                  <c:v>6631.20959117789</c:v>
                </c:pt>
                <c:pt idx="639">
                  <c:v>6839.60370814929</c:v>
                </c:pt>
                <c:pt idx="640">
                  <c:v>7041.4801033927</c:v>
                </c:pt>
                <c:pt idx="641">
                  <c:v>7236.84946283451</c:v>
                </c:pt>
                <c:pt idx="642">
                  <c:v>7425.73131083562</c:v>
                </c:pt>
                <c:pt idx="643">
                  <c:v>7608.15379155715</c:v>
                </c:pt>
                <c:pt idx="644">
                  <c:v>7784.15343192854</c:v>
                </c:pt>
                <c:pt idx="645">
                  <c:v>7953.77488741068</c:v>
                </c:pt>
                <c:pt idx="646">
                  <c:v>8117.0706718086</c:v>
                </c:pt>
                <c:pt idx="647">
                  <c:v>8274.10087243849</c:v>
                </c:pt>
                <c:pt idx="648">
                  <c:v>8424.93285199737</c:v>
                </c:pt>
                <c:pt idx="649">
                  <c:v>8569.64093851473</c:v>
                </c:pt>
                <c:pt idx="650">
                  <c:v>8708.30610478968</c:v>
                </c:pt>
                <c:pt idx="651">
                  <c:v>8841.01563872913</c:v>
                </c:pt>
                <c:pt idx="652">
                  <c:v>8967.86280600726</c:v>
                </c:pt>
                <c:pt idx="653">
                  <c:v>9088.94650646101</c:v>
                </c:pt>
                <c:pt idx="654">
                  <c:v>9204.37092562212</c:v>
                </c:pt>
                <c:pt idx="655">
                  <c:v>9314.24518276444</c:v>
                </c:pt>
                <c:pt idx="656">
                  <c:v>9418.68297681441</c:v>
                </c:pt>
                <c:pt idx="657">
                  <c:v>9517.80223143553</c:v>
                </c:pt>
                <c:pt idx="658">
                  <c:v>9611.72474055297</c:v>
                </c:pt>
                <c:pt idx="659">
                  <c:v>9700.57581553441</c:v>
                </c:pt>
                <c:pt idx="660">
                  <c:v>9784.48393518658</c:v>
                </c:pt>
                <c:pt idx="661">
                  <c:v>9863.58039966709</c:v>
                </c:pt>
                <c:pt idx="662">
                  <c:v>9937.99898934505</c:v>
                </c:pt>
                <c:pt idx="663">
                  <c:v>10007.8756295768</c:v>
                </c:pt>
                <c:pt idx="664">
                  <c:v>10073.3480622906</c:v>
                </c:pt>
                <c:pt idx="665">
                  <c:v>10134.5555252018</c:v>
                </c:pt>
                <c:pt idx="666">
                  <c:v>10191.6384394049</c:v>
                </c:pt>
                <c:pt idx="667">
                  <c:v>10244.738106012</c:v>
                </c:pt>
                <c:pt idx="668">
                  <c:v>10293.996412434</c:v>
                </c:pt>
                <c:pt idx="669">
                  <c:v>10339.5555488225</c:v>
                </c:pt>
                <c:pt idx="670">
                  <c:v>10381.5577351166</c:v>
                </c:pt>
                <c:pt idx="671">
                  <c:v>10420.1449590662</c:v>
                </c:pt>
                <c:pt idx="672">
                  <c:v>10455.4587255305</c:v>
                </c:pt>
                <c:pt idx="673">
                  <c:v>10487.6398172815</c:v>
                </c:pt>
                <c:pt idx="674">
                  <c:v>10516.8280674757</c:v>
                </c:pt>
                <c:pt idx="675">
                  <c:v>10543.1621438914</c:v>
                </c:pt>
                <c:pt idx="676">
                  <c:v>10566.7793449717</c:v>
                </c:pt>
                <c:pt idx="677">
                  <c:v>10587.8154076501</c:v>
                </c:pt>
                <c:pt idx="678">
                  <c:v>10606.4043268878</c:v>
                </c:pt>
                <c:pt idx="679">
                  <c:v>10622.6781867955</c:v>
                </c:pt>
                <c:pt idx="680">
                  <c:v>10636.7670031697</c:v>
                </c:pt>
                <c:pt idx="681">
                  <c:v>10648.7985772291</c:v>
                </c:pt>
                <c:pt idx="682">
                  <c:v>10658.8983602966</c:v>
                </c:pt>
                <c:pt idx="683">
                  <c:v>10667.1893291399</c:v>
                </c:pt>
                <c:pt idx="684">
                  <c:v>10673.7918716481</c:v>
                </c:pt>
                <c:pt idx="685">
                  <c:v>10678.8236824978</c:v>
                </c:pt>
                <c:pt idx="686">
                  <c:v>10682.399668436</c:v>
                </c:pt>
                <c:pt idx="687">
                  <c:v>10684.6318627855</c:v>
                </c:pt>
                <c:pt idx="688">
                  <c:v>10685.6293487642</c:v>
                </c:pt>
                <c:pt idx="689">
                  <c:v>10685.4981911922</c:v>
                </c:pt>
                <c:pt idx="690">
                  <c:v>10684.3413761526</c:v>
                </c:pt>
                <c:pt idx="691">
                  <c:v>10682.2587581613</c:v>
                </c:pt>
                <c:pt idx="692">
                  <c:v>10679.3470143981</c:v>
                </c:pt>
                <c:pt idx="693">
                  <c:v>10675.6996055482</c:v>
                </c:pt>
                <c:pt idx="694">
                  <c:v>10671.4067428007</c:v>
                </c:pt>
                <c:pt idx="695">
                  <c:v>10666.5553605569</c:v>
                </c:pt>
                <c:pt idx="696">
                  <c:v>10661.2290944017</c:v>
                </c:pt>
                <c:pt idx="697">
                  <c:v>10655.5082638987</c:v>
                </c:pt>
                <c:pt idx="698">
                  <c:v>10649.4698597788</c:v>
                </c:pt>
                <c:pt idx="699">
                  <c:v>10643.1875350982</c:v>
                </c:pt>
                <c:pt idx="700">
                  <c:v>10636.7315999555</c:v>
                </c:pt>
                <c:pt idx="701">
                  <c:v>10630.1690193679</c:v>
                </c:pt>
                <c:pt idx="702">
                  <c:v>10623.5634139205</c:v>
                </c:pt>
                <c:pt idx="703">
                  <c:v>10616.9750628156</c:v>
                </c:pt>
                <c:pt idx="704">
                  <c:v>10610.4609089656</c:v>
                </c:pt>
                <c:pt idx="705">
                  <c:v>10604.0745657873</c:v>
                </c:pt>
                <c:pt idx="706">
                  <c:v>10597.8663253728</c:v>
                </c:pt>
                <c:pt idx="707">
                  <c:v>10591.8831677288</c:v>
                </c:pt>
                <c:pt idx="708">
                  <c:v>10586.1687707924</c:v>
                </c:pt>
                <c:pt idx="709">
                  <c:v>10580.7635209519</c:v>
                </c:pt>
                <c:pt idx="710">
                  <c:v>10575.7045238167</c:v>
                </c:pt>
                <c:pt idx="711">
                  <c:v>10571.0256149995</c:v>
                </c:pt>
                <c:pt idx="712">
                  <c:v>10566.7573706933</c:v>
                </c:pt>
                <c:pt idx="713">
                  <c:v>10562.9271178435</c:v>
                </c:pt>
                <c:pt idx="714">
                  <c:v>10559.5589437341</c:v>
                </c:pt>
                <c:pt idx="715">
                  <c:v>10556.6737048273</c:v>
                </c:pt>
                <c:pt idx="716">
                  <c:v>10554.2890347128</c:v>
                </c:pt>
                <c:pt idx="717">
                  <c:v>10552.4193510441</c:v>
                </c:pt>
                <c:pt idx="718">
                  <c:v>10551.0758613555</c:v>
                </c:pt>
                <c:pt idx="719">
                  <c:v>10550.2665676763</c:v>
                </c:pt>
                <c:pt idx="720">
                  <c:v>10549.9962698733</c:v>
                </c:pt>
              </c:numCache>
            </c:numRef>
          </c:yVal>
          <c:smooth val="1"/>
        </c:ser>
        <c:axId val="7625586"/>
        <c:axId val="31640804"/>
      </c:scatterChart>
      <c:valAx>
        <c:axId val="7625586"/>
        <c:scaling>
          <c:orientation val="minMax"/>
          <c:max val="540"/>
          <c:min val="-180"/>
        </c:scaling>
        <c:delete val="0"/>
        <c:axPos val="b"/>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905283037141059"/>
              <c:y val="0.897657705616183"/>
            </c:manualLayout>
          </c:layout>
          <c:overlay val="0"/>
          <c:spPr>
            <a:noFill/>
            <a:ln w="0">
              <a:noFill/>
            </a:ln>
          </c:spPr>
        </c:title>
        <c:numFmt formatCode="0\°" sourceLinked="0"/>
        <c:majorTickMark val="out"/>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31640804"/>
        <c:crossesAt val="0"/>
        <c:crossBetween val="midCat"/>
        <c:majorUnit val="90"/>
        <c:minorUnit val="45"/>
      </c:valAx>
      <c:valAx>
        <c:axId val="31640804"/>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0" sz="1000" strike="noStrike" u="sng">
                    <a:uFillTx/>
                    <a:latin typeface="Arial"/>
                  </a:rPr>
                  <a:t> </a:t>
                </a:r>
                <a:r>
                  <a:rPr b="0" sz="1000" strike="noStrike" u="sng">
                    <a:uFillTx/>
                    <a:latin typeface="Times New Roman"/>
                  </a:rPr>
                  <a:t>F</a:t>
                </a:r>
                <a:r>
                  <a:rPr b="0" sz="1000" strike="noStrike" u="sng">
                    <a:uFillTx/>
                    <a:latin typeface="Arial"/>
                  </a:rPr>
                  <a:t>  </a:t>
                </a:r>
                <a:r>
                  <a:rPr b="1" sz="1000" strike="noStrike" u="none">
                    <a:uFillTx/>
                    <a:latin typeface="Arial"/>
                  </a:rPr>
                  <a:t/>
                </a:r>
              </a:p>
              <a:p>
                <a:pPr>
                  <a:defRPr b="0" sz="1300" strike="noStrike" u="none">
                    <a:uFillTx/>
                    <a:latin typeface="Arial"/>
                  </a:defRPr>
                </a:pPr>
                <a:r>
                  <a:rPr b="0" sz="1000" strike="noStrike" u="none">
                    <a:uFillTx/>
                    <a:latin typeface="Arial"/>
                  </a:rPr>
                  <a:t>N</a:t>
                </a:r>
              </a:p>
            </c:rich>
          </c:tx>
          <c:layout>
            <c:manualLayout>
              <c:xMode val="edge"/>
              <c:yMode val="edge"/>
              <c:x val="0.0351072587283909"/>
              <c:y val="0.0141070002661698"/>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7625586"/>
        <c:crossesAt val="-180"/>
        <c:crossBetween val="midCat"/>
        <c:majorUnit val="10000"/>
        <c:minorUnit val="5000"/>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150" strike="noStrike" u="none">
                <a:solidFill>
                  <a:srgbClr val="000000"/>
                </a:solidFill>
                <a:uFillTx/>
                <a:latin typeface="Arial"/>
              </a:rPr>
              <a:t>Resultierende Kraft in Zylinderrichtung</a:t>
            </a:r>
          </a:p>
        </c:rich>
      </c:tx>
      <c:overlay val="0"/>
      <c:spPr>
        <a:noFill/>
        <a:ln w="0">
          <a:noFill/>
        </a:ln>
      </c:spPr>
    </c:title>
    <c:autoTitleDeleted val="0"/>
    <c:plotArea>
      <c:layout>
        <c:manualLayout>
          <c:xMode val="edge"/>
          <c:yMode val="edge"/>
          <c:x val="0.0120575274805094"/>
          <c:y val="0.117740652346858"/>
          <c:w val="0.983729601472084"/>
          <c:h val="0.882259347653142"/>
        </c:manualLayout>
      </c:layout>
      <c:scatterChart>
        <c:scatterStyle val="line"/>
        <c:varyColors val="0"/>
        <c:ser>
          <c:idx val="0"/>
          <c:order val="0"/>
          <c:tx>
            <c:strRef>
              <c:f>"Fres"</c:f>
              <c:strCache>
                <c:ptCount val="1"/>
                <c:pt idx="0">
                  <c:v>Fres</c:v>
                </c:pt>
              </c:strCache>
            </c:strRef>
          </c:tx>
          <c:spPr>
            <a:solidFill>
              <a:srgbClr val="000080"/>
            </a:solidFill>
            <a:ln w="252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Kräfte!$A$4:$A$724</c:f>
              <c:numCache>
                <c:formatCode>General</c:formatCode>
                <c:ptCount val="721"/>
                <c:pt idx="0">
                  <c:v>-180</c:v>
                </c:pt>
                <c:pt idx="1">
                  <c:v>-179</c:v>
                </c:pt>
                <c:pt idx="2">
                  <c:v>-178</c:v>
                </c:pt>
                <c:pt idx="3">
                  <c:v>-177</c:v>
                </c:pt>
                <c:pt idx="4">
                  <c:v>-176</c:v>
                </c:pt>
                <c:pt idx="5">
                  <c:v>-175</c:v>
                </c:pt>
                <c:pt idx="6">
                  <c:v>-174</c:v>
                </c:pt>
                <c:pt idx="7">
                  <c:v>-173</c:v>
                </c:pt>
                <c:pt idx="8">
                  <c:v>-172</c:v>
                </c:pt>
                <c:pt idx="9">
                  <c:v>-171</c:v>
                </c:pt>
                <c:pt idx="10">
                  <c:v>-170</c:v>
                </c:pt>
                <c:pt idx="11">
                  <c:v>-169</c:v>
                </c:pt>
                <c:pt idx="12">
                  <c:v>-168</c:v>
                </c:pt>
                <c:pt idx="13">
                  <c:v>-167</c:v>
                </c:pt>
                <c:pt idx="14">
                  <c:v>-166</c:v>
                </c:pt>
                <c:pt idx="15">
                  <c:v>-165</c:v>
                </c:pt>
                <c:pt idx="16">
                  <c:v>-164</c:v>
                </c:pt>
                <c:pt idx="17">
                  <c:v>-163</c:v>
                </c:pt>
                <c:pt idx="18">
                  <c:v>-162</c:v>
                </c:pt>
                <c:pt idx="19">
                  <c:v>-161</c:v>
                </c:pt>
                <c:pt idx="20">
                  <c:v>-160</c:v>
                </c:pt>
                <c:pt idx="21">
                  <c:v>-159</c:v>
                </c:pt>
                <c:pt idx="22">
                  <c:v>-158</c:v>
                </c:pt>
                <c:pt idx="23">
                  <c:v>-157</c:v>
                </c:pt>
                <c:pt idx="24">
                  <c:v>-156</c:v>
                </c:pt>
                <c:pt idx="25">
                  <c:v>-155</c:v>
                </c:pt>
                <c:pt idx="26">
                  <c:v>-154</c:v>
                </c:pt>
                <c:pt idx="27">
                  <c:v>-153</c:v>
                </c:pt>
                <c:pt idx="28">
                  <c:v>-152</c:v>
                </c:pt>
                <c:pt idx="29">
                  <c:v>-151</c:v>
                </c:pt>
                <c:pt idx="30">
                  <c:v>-150</c:v>
                </c:pt>
                <c:pt idx="31">
                  <c:v>-149</c:v>
                </c:pt>
                <c:pt idx="32">
                  <c:v>-148</c:v>
                </c:pt>
                <c:pt idx="33">
                  <c:v>-147</c:v>
                </c:pt>
                <c:pt idx="34">
                  <c:v>-146</c:v>
                </c:pt>
                <c:pt idx="35">
                  <c:v>-145</c:v>
                </c:pt>
                <c:pt idx="36">
                  <c:v>-144</c:v>
                </c:pt>
                <c:pt idx="37">
                  <c:v>-143</c:v>
                </c:pt>
                <c:pt idx="38">
                  <c:v>-142</c:v>
                </c:pt>
                <c:pt idx="39">
                  <c:v>-141</c:v>
                </c:pt>
                <c:pt idx="40">
                  <c:v>-140</c:v>
                </c:pt>
                <c:pt idx="41">
                  <c:v>-139</c:v>
                </c:pt>
                <c:pt idx="42">
                  <c:v>-138</c:v>
                </c:pt>
                <c:pt idx="43">
                  <c:v>-137</c:v>
                </c:pt>
                <c:pt idx="44">
                  <c:v>-136</c:v>
                </c:pt>
                <c:pt idx="45">
                  <c:v>-135</c:v>
                </c:pt>
                <c:pt idx="46">
                  <c:v>-134</c:v>
                </c:pt>
                <c:pt idx="47">
                  <c:v>-133</c:v>
                </c:pt>
                <c:pt idx="48">
                  <c:v>-132</c:v>
                </c:pt>
                <c:pt idx="49">
                  <c:v>-131</c:v>
                </c:pt>
                <c:pt idx="50">
                  <c:v>-130</c:v>
                </c:pt>
                <c:pt idx="51">
                  <c:v>-129</c:v>
                </c:pt>
                <c:pt idx="52">
                  <c:v>-128</c:v>
                </c:pt>
                <c:pt idx="53">
                  <c:v>-127</c:v>
                </c:pt>
                <c:pt idx="54">
                  <c:v>-126</c:v>
                </c:pt>
                <c:pt idx="55">
                  <c:v>-125</c:v>
                </c:pt>
                <c:pt idx="56">
                  <c:v>-124</c:v>
                </c:pt>
                <c:pt idx="57">
                  <c:v>-123</c:v>
                </c:pt>
                <c:pt idx="58">
                  <c:v>-122</c:v>
                </c:pt>
                <c:pt idx="59">
                  <c:v>-121</c:v>
                </c:pt>
                <c:pt idx="60">
                  <c:v>-120</c:v>
                </c:pt>
                <c:pt idx="61">
                  <c:v>-119</c:v>
                </c:pt>
                <c:pt idx="62">
                  <c:v>-118</c:v>
                </c:pt>
                <c:pt idx="63">
                  <c:v>-117</c:v>
                </c:pt>
                <c:pt idx="64">
                  <c:v>-116</c:v>
                </c:pt>
                <c:pt idx="65">
                  <c:v>-115</c:v>
                </c:pt>
                <c:pt idx="66">
                  <c:v>-114</c:v>
                </c:pt>
                <c:pt idx="67">
                  <c:v>-113</c:v>
                </c:pt>
                <c:pt idx="68">
                  <c:v>-112</c:v>
                </c:pt>
                <c:pt idx="69">
                  <c:v>-111</c:v>
                </c:pt>
                <c:pt idx="70">
                  <c:v>-110</c:v>
                </c:pt>
                <c:pt idx="71">
                  <c:v>-109</c:v>
                </c:pt>
                <c:pt idx="72">
                  <c:v>-108</c:v>
                </c:pt>
                <c:pt idx="73">
                  <c:v>-107</c:v>
                </c:pt>
                <c:pt idx="74">
                  <c:v>-106</c:v>
                </c:pt>
                <c:pt idx="75">
                  <c:v>-105</c:v>
                </c:pt>
                <c:pt idx="76">
                  <c:v>-104</c:v>
                </c:pt>
                <c:pt idx="77">
                  <c:v>-103</c:v>
                </c:pt>
                <c:pt idx="78">
                  <c:v>-102</c:v>
                </c:pt>
                <c:pt idx="79">
                  <c:v>-101</c:v>
                </c:pt>
                <c:pt idx="80">
                  <c:v>-100</c:v>
                </c:pt>
                <c:pt idx="81">
                  <c:v>-99</c:v>
                </c:pt>
                <c:pt idx="82">
                  <c:v>-98</c:v>
                </c:pt>
                <c:pt idx="83">
                  <c:v>-97</c:v>
                </c:pt>
                <c:pt idx="84">
                  <c:v>-96</c:v>
                </c:pt>
                <c:pt idx="85">
                  <c:v>-95</c:v>
                </c:pt>
                <c:pt idx="86">
                  <c:v>-94</c:v>
                </c:pt>
                <c:pt idx="87">
                  <c:v>-93</c:v>
                </c:pt>
                <c:pt idx="88">
                  <c:v>-92</c:v>
                </c:pt>
                <c:pt idx="89">
                  <c:v>-91</c:v>
                </c:pt>
                <c:pt idx="90">
                  <c:v>-90</c:v>
                </c:pt>
                <c:pt idx="91">
                  <c:v>-89</c:v>
                </c:pt>
                <c:pt idx="92">
                  <c:v>-88</c:v>
                </c:pt>
                <c:pt idx="93">
                  <c:v>-87</c:v>
                </c:pt>
                <c:pt idx="94">
                  <c:v>-86</c:v>
                </c:pt>
                <c:pt idx="95">
                  <c:v>-85</c:v>
                </c:pt>
                <c:pt idx="96">
                  <c:v>-84</c:v>
                </c:pt>
                <c:pt idx="97">
                  <c:v>-83</c:v>
                </c:pt>
                <c:pt idx="98">
                  <c:v>-82</c:v>
                </c:pt>
                <c:pt idx="99">
                  <c:v>-81</c:v>
                </c:pt>
                <c:pt idx="100">
                  <c:v>-80</c:v>
                </c:pt>
                <c:pt idx="101">
                  <c:v>-79</c:v>
                </c:pt>
                <c:pt idx="102">
                  <c:v>-78</c:v>
                </c:pt>
                <c:pt idx="103">
                  <c:v>-77</c:v>
                </c:pt>
                <c:pt idx="104">
                  <c:v>-76</c:v>
                </c:pt>
                <c:pt idx="105">
                  <c:v>-75</c:v>
                </c:pt>
                <c:pt idx="106">
                  <c:v>-74</c:v>
                </c:pt>
                <c:pt idx="107">
                  <c:v>-73</c:v>
                </c:pt>
                <c:pt idx="108">
                  <c:v>-72</c:v>
                </c:pt>
                <c:pt idx="109">
                  <c:v>-71</c:v>
                </c:pt>
                <c:pt idx="110">
                  <c:v>-70</c:v>
                </c:pt>
                <c:pt idx="111">
                  <c:v>-69</c:v>
                </c:pt>
                <c:pt idx="112">
                  <c:v>-68</c:v>
                </c:pt>
                <c:pt idx="113">
                  <c:v>-67</c:v>
                </c:pt>
                <c:pt idx="114">
                  <c:v>-66</c:v>
                </c:pt>
                <c:pt idx="115">
                  <c:v>-65</c:v>
                </c:pt>
                <c:pt idx="116">
                  <c:v>-64</c:v>
                </c:pt>
                <c:pt idx="117">
                  <c:v>-63</c:v>
                </c:pt>
                <c:pt idx="118">
                  <c:v>-62</c:v>
                </c:pt>
                <c:pt idx="119">
                  <c:v>-61</c:v>
                </c:pt>
                <c:pt idx="120">
                  <c:v>-60</c:v>
                </c:pt>
                <c:pt idx="121">
                  <c:v>-59</c:v>
                </c:pt>
                <c:pt idx="122">
                  <c:v>-58</c:v>
                </c:pt>
                <c:pt idx="123">
                  <c:v>-57</c:v>
                </c:pt>
                <c:pt idx="124">
                  <c:v>-56</c:v>
                </c:pt>
                <c:pt idx="125">
                  <c:v>-55</c:v>
                </c:pt>
                <c:pt idx="126">
                  <c:v>-54</c:v>
                </c:pt>
                <c:pt idx="127">
                  <c:v>-53</c:v>
                </c:pt>
                <c:pt idx="128">
                  <c:v>-52</c:v>
                </c:pt>
                <c:pt idx="129">
                  <c:v>-51</c:v>
                </c:pt>
                <c:pt idx="130">
                  <c:v>-50</c:v>
                </c:pt>
                <c:pt idx="131">
                  <c:v>-49</c:v>
                </c:pt>
                <c:pt idx="132">
                  <c:v>-48</c:v>
                </c:pt>
                <c:pt idx="133">
                  <c:v>-47</c:v>
                </c:pt>
                <c:pt idx="134">
                  <c:v>-46</c:v>
                </c:pt>
                <c:pt idx="135">
                  <c:v>-45</c:v>
                </c:pt>
                <c:pt idx="136">
                  <c:v>-44</c:v>
                </c:pt>
                <c:pt idx="137">
                  <c:v>-43</c:v>
                </c:pt>
                <c:pt idx="138">
                  <c:v>-42</c:v>
                </c:pt>
                <c:pt idx="139">
                  <c:v>-41</c:v>
                </c:pt>
                <c:pt idx="140">
                  <c:v>-40</c:v>
                </c:pt>
                <c:pt idx="141">
                  <c:v>-39</c:v>
                </c:pt>
                <c:pt idx="142">
                  <c:v>-38</c:v>
                </c:pt>
                <c:pt idx="143">
                  <c:v>-37</c:v>
                </c:pt>
                <c:pt idx="144">
                  <c:v>-36</c:v>
                </c:pt>
                <c:pt idx="145">
                  <c:v>-35</c:v>
                </c:pt>
                <c:pt idx="146">
                  <c:v>-34</c:v>
                </c:pt>
                <c:pt idx="147">
                  <c:v>-33</c:v>
                </c:pt>
                <c:pt idx="148">
                  <c:v>-32</c:v>
                </c:pt>
                <c:pt idx="149">
                  <c:v>-31</c:v>
                </c:pt>
                <c:pt idx="150">
                  <c:v>-30</c:v>
                </c:pt>
                <c:pt idx="151">
                  <c:v>-29</c:v>
                </c:pt>
                <c:pt idx="152">
                  <c:v>-28</c:v>
                </c:pt>
                <c:pt idx="153">
                  <c:v>-27</c:v>
                </c:pt>
                <c:pt idx="154">
                  <c:v>-26</c:v>
                </c:pt>
                <c:pt idx="155">
                  <c:v>-25</c:v>
                </c:pt>
                <c:pt idx="156">
                  <c:v>-24</c:v>
                </c:pt>
                <c:pt idx="157">
                  <c:v>-23</c:v>
                </c:pt>
                <c:pt idx="158">
                  <c:v>-22</c:v>
                </c:pt>
                <c:pt idx="159">
                  <c:v>-21</c:v>
                </c:pt>
                <c:pt idx="160">
                  <c:v>-20</c:v>
                </c:pt>
                <c:pt idx="161">
                  <c:v>-19</c:v>
                </c:pt>
                <c:pt idx="162">
                  <c:v>-18</c:v>
                </c:pt>
                <c:pt idx="163">
                  <c:v>-17</c:v>
                </c:pt>
                <c:pt idx="164">
                  <c:v>-16</c:v>
                </c:pt>
                <c:pt idx="165">
                  <c:v>-15</c:v>
                </c:pt>
                <c:pt idx="166">
                  <c:v>-14</c:v>
                </c:pt>
                <c:pt idx="167">
                  <c:v>-13</c:v>
                </c:pt>
                <c:pt idx="168">
                  <c:v>-12</c:v>
                </c:pt>
                <c:pt idx="169">
                  <c:v>-11</c:v>
                </c:pt>
                <c:pt idx="170">
                  <c:v>-10</c:v>
                </c:pt>
                <c:pt idx="171">
                  <c:v>-9</c:v>
                </c:pt>
                <c:pt idx="172">
                  <c:v>-8</c:v>
                </c:pt>
                <c:pt idx="173">
                  <c:v>-7</c:v>
                </c:pt>
                <c:pt idx="174">
                  <c:v>-6</c:v>
                </c:pt>
                <c:pt idx="175">
                  <c:v>-5</c:v>
                </c:pt>
                <c:pt idx="176">
                  <c:v>-4</c:v>
                </c:pt>
                <c:pt idx="177">
                  <c:v>-3</c:v>
                </c:pt>
                <c:pt idx="178">
                  <c:v>-2</c:v>
                </c:pt>
                <c:pt idx="179">
                  <c:v>-1</c:v>
                </c:pt>
                <c:pt idx="180">
                  <c:v>0</c:v>
                </c:pt>
                <c:pt idx="181">
                  <c:v>1</c:v>
                </c:pt>
                <c:pt idx="182">
                  <c:v>2</c:v>
                </c:pt>
                <c:pt idx="183">
                  <c:v>3</c:v>
                </c:pt>
                <c:pt idx="184">
                  <c:v>4</c:v>
                </c:pt>
                <c:pt idx="185">
                  <c:v>5</c:v>
                </c:pt>
                <c:pt idx="186">
                  <c:v>6</c:v>
                </c:pt>
                <c:pt idx="187">
                  <c:v>7</c:v>
                </c:pt>
                <c:pt idx="188">
                  <c:v>8</c:v>
                </c:pt>
                <c:pt idx="189">
                  <c:v>9</c:v>
                </c:pt>
                <c:pt idx="190">
                  <c:v>10</c:v>
                </c:pt>
                <c:pt idx="191">
                  <c:v>11</c:v>
                </c:pt>
                <c:pt idx="192">
                  <c:v>12</c:v>
                </c:pt>
                <c:pt idx="193">
                  <c:v>13</c:v>
                </c:pt>
                <c:pt idx="194">
                  <c:v>14</c:v>
                </c:pt>
                <c:pt idx="195">
                  <c:v>15</c:v>
                </c:pt>
                <c:pt idx="196">
                  <c:v>16</c:v>
                </c:pt>
                <c:pt idx="197">
                  <c:v>17</c:v>
                </c:pt>
                <c:pt idx="198">
                  <c:v>18</c:v>
                </c:pt>
                <c:pt idx="199">
                  <c:v>19</c:v>
                </c:pt>
                <c:pt idx="200">
                  <c:v>20</c:v>
                </c:pt>
                <c:pt idx="201">
                  <c:v>21</c:v>
                </c:pt>
                <c:pt idx="202">
                  <c:v>22</c:v>
                </c:pt>
                <c:pt idx="203">
                  <c:v>23</c:v>
                </c:pt>
                <c:pt idx="204">
                  <c:v>24</c:v>
                </c:pt>
                <c:pt idx="205">
                  <c:v>25</c:v>
                </c:pt>
                <c:pt idx="206">
                  <c:v>26</c:v>
                </c:pt>
                <c:pt idx="207">
                  <c:v>27</c:v>
                </c:pt>
                <c:pt idx="208">
                  <c:v>28</c:v>
                </c:pt>
                <c:pt idx="209">
                  <c:v>29</c:v>
                </c:pt>
                <c:pt idx="210">
                  <c:v>30</c:v>
                </c:pt>
                <c:pt idx="211">
                  <c:v>31</c:v>
                </c:pt>
                <c:pt idx="212">
                  <c:v>32</c:v>
                </c:pt>
                <c:pt idx="213">
                  <c:v>33</c:v>
                </c:pt>
                <c:pt idx="214">
                  <c:v>34</c:v>
                </c:pt>
                <c:pt idx="215">
                  <c:v>35</c:v>
                </c:pt>
                <c:pt idx="216">
                  <c:v>36</c:v>
                </c:pt>
                <c:pt idx="217">
                  <c:v>37</c:v>
                </c:pt>
                <c:pt idx="218">
                  <c:v>38</c:v>
                </c:pt>
                <c:pt idx="219">
                  <c:v>39</c:v>
                </c:pt>
                <c:pt idx="220">
                  <c:v>40</c:v>
                </c:pt>
                <c:pt idx="221">
                  <c:v>41</c:v>
                </c:pt>
                <c:pt idx="222">
                  <c:v>42</c:v>
                </c:pt>
                <c:pt idx="223">
                  <c:v>43</c:v>
                </c:pt>
                <c:pt idx="224">
                  <c:v>44</c:v>
                </c:pt>
                <c:pt idx="225">
                  <c:v>45</c:v>
                </c:pt>
                <c:pt idx="226">
                  <c:v>46</c:v>
                </c:pt>
                <c:pt idx="227">
                  <c:v>47</c:v>
                </c:pt>
                <c:pt idx="228">
                  <c:v>48</c:v>
                </c:pt>
                <c:pt idx="229">
                  <c:v>49</c:v>
                </c:pt>
                <c:pt idx="230">
                  <c:v>50</c:v>
                </c:pt>
                <c:pt idx="231">
                  <c:v>51</c:v>
                </c:pt>
                <c:pt idx="232">
                  <c:v>52</c:v>
                </c:pt>
                <c:pt idx="233">
                  <c:v>53</c:v>
                </c:pt>
                <c:pt idx="234">
                  <c:v>54</c:v>
                </c:pt>
                <c:pt idx="235">
                  <c:v>55</c:v>
                </c:pt>
                <c:pt idx="236">
                  <c:v>56</c:v>
                </c:pt>
                <c:pt idx="237">
                  <c:v>57</c:v>
                </c:pt>
                <c:pt idx="238">
                  <c:v>58</c:v>
                </c:pt>
                <c:pt idx="239">
                  <c:v>59</c:v>
                </c:pt>
                <c:pt idx="240">
                  <c:v>60</c:v>
                </c:pt>
                <c:pt idx="241">
                  <c:v>61</c:v>
                </c:pt>
                <c:pt idx="242">
                  <c:v>62</c:v>
                </c:pt>
                <c:pt idx="243">
                  <c:v>63</c:v>
                </c:pt>
                <c:pt idx="244">
                  <c:v>64</c:v>
                </c:pt>
                <c:pt idx="245">
                  <c:v>65</c:v>
                </c:pt>
                <c:pt idx="246">
                  <c:v>66</c:v>
                </c:pt>
                <c:pt idx="247">
                  <c:v>67</c:v>
                </c:pt>
                <c:pt idx="248">
                  <c:v>68</c:v>
                </c:pt>
                <c:pt idx="249">
                  <c:v>69</c:v>
                </c:pt>
                <c:pt idx="250">
                  <c:v>70</c:v>
                </c:pt>
                <c:pt idx="251">
                  <c:v>71</c:v>
                </c:pt>
                <c:pt idx="252">
                  <c:v>72</c:v>
                </c:pt>
                <c:pt idx="253">
                  <c:v>73</c:v>
                </c:pt>
                <c:pt idx="254">
                  <c:v>74</c:v>
                </c:pt>
                <c:pt idx="255">
                  <c:v>75</c:v>
                </c:pt>
                <c:pt idx="256">
                  <c:v>76</c:v>
                </c:pt>
                <c:pt idx="257">
                  <c:v>77</c:v>
                </c:pt>
                <c:pt idx="258">
                  <c:v>78</c:v>
                </c:pt>
                <c:pt idx="259">
                  <c:v>79</c:v>
                </c:pt>
                <c:pt idx="260">
                  <c:v>80</c:v>
                </c:pt>
                <c:pt idx="261">
                  <c:v>81</c:v>
                </c:pt>
                <c:pt idx="262">
                  <c:v>82</c:v>
                </c:pt>
                <c:pt idx="263">
                  <c:v>83</c:v>
                </c:pt>
                <c:pt idx="264">
                  <c:v>84</c:v>
                </c:pt>
                <c:pt idx="265">
                  <c:v>85</c:v>
                </c:pt>
                <c:pt idx="266">
                  <c:v>86</c:v>
                </c:pt>
                <c:pt idx="267">
                  <c:v>87</c:v>
                </c:pt>
                <c:pt idx="268">
                  <c:v>88</c:v>
                </c:pt>
                <c:pt idx="269">
                  <c:v>89</c:v>
                </c:pt>
                <c:pt idx="270">
                  <c:v>90</c:v>
                </c:pt>
                <c:pt idx="271">
                  <c:v>91</c:v>
                </c:pt>
                <c:pt idx="272">
                  <c:v>92</c:v>
                </c:pt>
                <c:pt idx="273">
                  <c:v>93</c:v>
                </c:pt>
                <c:pt idx="274">
                  <c:v>94</c:v>
                </c:pt>
                <c:pt idx="275">
                  <c:v>95</c:v>
                </c:pt>
                <c:pt idx="276">
                  <c:v>96</c:v>
                </c:pt>
                <c:pt idx="277">
                  <c:v>97</c:v>
                </c:pt>
                <c:pt idx="278">
                  <c:v>98</c:v>
                </c:pt>
                <c:pt idx="279">
                  <c:v>99</c:v>
                </c:pt>
                <c:pt idx="280">
                  <c:v>100</c:v>
                </c:pt>
                <c:pt idx="281">
                  <c:v>101</c:v>
                </c:pt>
                <c:pt idx="282">
                  <c:v>102</c:v>
                </c:pt>
                <c:pt idx="283">
                  <c:v>103</c:v>
                </c:pt>
                <c:pt idx="284">
                  <c:v>104</c:v>
                </c:pt>
                <c:pt idx="285">
                  <c:v>105</c:v>
                </c:pt>
                <c:pt idx="286">
                  <c:v>106</c:v>
                </c:pt>
                <c:pt idx="287">
                  <c:v>107</c:v>
                </c:pt>
                <c:pt idx="288">
                  <c:v>108</c:v>
                </c:pt>
                <c:pt idx="289">
                  <c:v>109</c:v>
                </c:pt>
                <c:pt idx="290">
                  <c:v>110</c:v>
                </c:pt>
                <c:pt idx="291">
                  <c:v>111</c:v>
                </c:pt>
                <c:pt idx="292">
                  <c:v>112</c:v>
                </c:pt>
                <c:pt idx="293">
                  <c:v>113</c:v>
                </c:pt>
                <c:pt idx="294">
                  <c:v>114</c:v>
                </c:pt>
                <c:pt idx="295">
                  <c:v>115</c:v>
                </c:pt>
                <c:pt idx="296">
                  <c:v>116</c:v>
                </c:pt>
                <c:pt idx="297">
                  <c:v>117</c:v>
                </c:pt>
                <c:pt idx="298">
                  <c:v>118</c:v>
                </c:pt>
                <c:pt idx="299">
                  <c:v>119</c:v>
                </c:pt>
                <c:pt idx="300">
                  <c:v>120</c:v>
                </c:pt>
                <c:pt idx="301">
                  <c:v>121</c:v>
                </c:pt>
                <c:pt idx="302">
                  <c:v>122</c:v>
                </c:pt>
                <c:pt idx="303">
                  <c:v>123</c:v>
                </c:pt>
                <c:pt idx="304">
                  <c:v>124</c:v>
                </c:pt>
                <c:pt idx="305">
                  <c:v>125</c:v>
                </c:pt>
                <c:pt idx="306">
                  <c:v>126</c:v>
                </c:pt>
                <c:pt idx="307">
                  <c:v>127</c:v>
                </c:pt>
                <c:pt idx="308">
                  <c:v>128</c:v>
                </c:pt>
                <c:pt idx="309">
                  <c:v>129</c:v>
                </c:pt>
                <c:pt idx="310">
                  <c:v>130</c:v>
                </c:pt>
                <c:pt idx="311">
                  <c:v>131</c:v>
                </c:pt>
                <c:pt idx="312">
                  <c:v>132</c:v>
                </c:pt>
                <c:pt idx="313">
                  <c:v>133</c:v>
                </c:pt>
                <c:pt idx="314">
                  <c:v>134</c:v>
                </c:pt>
                <c:pt idx="315">
                  <c:v>135</c:v>
                </c:pt>
                <c:pt idx="316">
                  <c:v>136</c:v>
                </c:pt>
                <c:pt idx="317">
                  <c:v>137</c:v>
                </c:pt>
                <c:pt idx="318">
                  <c:v>138</c:v>
                </c:pt>
                <c:pt idx="319">
                  <c:v>139</c:v>
                </c:pt>
                <c:pt idx="320">
                  <c:v>140</c:v>
                </c:pt>
                <c:pt idx="321">
                  <c:v>141</c:v>
                </c:pt>
                <c:pt idx="322">
                  <c:v>142</c:v>
                </c:pt>
                <c:pt idx="323">
                  <c:v>143</c:v>
                </c:pt>
                <c:pt idx="324">
                  <c:v>144</c:v>
                </c:pt>
                <c:pt idx="325">
                  <c:v>145</c:v>
                </c:pt>
                <c:pt idx="326">
                  <c:v>146</c:v>
                </c:pt>
                <c:pt idx="327">
                  <c:v>147</c:v>
                </c:pt>
                <c:pt idx="328">
                  <c:v>148</c:v>
                </c:pt>
                <c:pt idx="329">
                  <c:v>149</c:v>
                </c:pt>
                <c:pt idx="330">
                  <c:v>150</c:v>
                </c:pt>
                <c:pt idx="331">
                  <c:v>151</c:v>
                </c:pt>
                <c:pt idx="332">
                  <c:v>152</c:v>
                </c:pt>
                <c:pt idx="333">
                  <c:v>153</c:v>
                </c:pt>
                <c:pt idx="334">
                  <c:v>154</c:v>
                </c:pt>
                <c:pt idx="335">
                  <c:v>155</c:v>
                </c:pt>
                <c:pt idx="336">
                  <c:v>156</c:v>
                </c:pt>
                <c:pt idx="337">
                  <c:v>157</c:v>
                </c:pt>
                <c:pt idx="338">
                  <c:v>158</c:v>
                </c:pt>
                <c:pt idx="339">
                  <c:v>159</c:v>
                </c:pt>
                <c:pt idx="340">
                  <c:v>160</c:v>
                </c:pt>
                <c:pt idx="341">
                  <c:v>161</c:v>
                </c:pt>
                <c:pt idx="342">
                  <c:v>162</c:v>
                </c:pt>
                <c:pt idx="343">
                  <c:v>163</c:v>
                </c:pt>
                <c:pt idx="344">
                  <c:v>164</c:v>
                </c:pt>
                <c:pt idx="345">
                  <c:v>165</c:v>
                </c:pt>
                <c:pt idx="346">
                  <c:v>166</c:v>
                </c:pt>
                <c:pt idx="347">
                  <c:v>167</c:v>
                </c:pt>
                <c:pt idx="348">
                  <c:v>168</c:v>
                </c:pt>
                <c:pt idx="349">
                  <c:v>169</c:v>
                </c:pt>
                <c:pt idx="350">
                  <c:v>170</c:v>
                </c:pt>
                <c:pt idx="351">
                  <c:v>171</c:v>
                </c:pt>
                <c:pt idx="352">
                  <c:v>172</c:v>
                </c:pt>
                <c:pt idx="353">
                  <c:v>173</c:v>
                </c:pt>
                <c:pt idx="354">
                  <c:v>174</c:v>
                </c:pt>
                <c:pt idx="355">
                  <c:v>175</c:v>
                </c:pt>
                <c:pt idx="356">
                  <c:v>176</c:v>
                </c:pt>
                <c:pt idx="357">
                  <c:v>177</c:v>
                </c:pt>
                <c:pt idx="358">
                  <c:v>178</c:v>
                </c:pt>
                <c:pt idx="359">
                  <c:v>179</c:v>
                </c:pt>
                <c:pt idx="360">
                  <c:v>180</c:v>
                </c:pt>
                <c:pt idx="361">
                  <c:v>181</c:v>
                </c:pt>
                <c:pt idx="362">
                  <c:v>182</c:v>
                </c:pt>
                <c:pt idx="363">
                  <c:v>183</c:v>
                </c:pt>
                <c:pt idx="364">
                  <c:v>184</c:v>
                </c:pt>
                <c:pt idx="365">
                  <c:v>185</c:v>
                </c:pt>
                <c:pt idx="366">
                  <c:v>186</c:v>
                </c:pt>
                <c:pt idx="367">
                  <c:v>187</c:v>
                </c:pt>
                <c:pt idx="368">
                  <c:v>188</c:v>
                </c:pt>
                <c:pt idx="369">
                  <c:v>189</c:v>
                </c:pt>
                <c:pt idx="370">
                  <c:v>190</c:v>
                </c:pt>
                <c:pt idx="371">
                  <c:v>191</c:v>
                </c:pt>
                <c:pt idx="372">
                  <c:v>192</c:v>
                </c:pt>
                <c:pt idx="373">
                  <c:v>193</c:v>
                </c:pt>
                <c:pt idx="374">
                  <c:v>194</c:v>
                </c:pt>
                <c:pt idx="375">
                  <c:v>195</c:v>
                </c:pt>
                <c:pt idx="376">
                  <c:v>196</c:v>
                </c:pt>
                <c:pt idx="377">
                  <c:v>197</c:v>
                </c:pt>
                <c:pt idx="378">
                  <c:v>198</c:v>
                </c:pt>
                <c:pt idx="379">
                  <c:v>199</c:v>
                </c:pt>
                <c:pt idx="380">
                  <c:v>200</c:v>
                </c:pt>
                <c:pt idx="381">
                  <c:v>201</c:v>
                </c:pt>
                <c:pt idx="382">
                  <c:v>202</c:v>
                </c:pt>
                <c:pt idx="383">
                  <c:v>203</c:v>
                </c:pt>
                <c:pt idx="384">
                  <c:v>204</c:v>
                </c:pt>
                <c:pt idx="385">
                  <c:v>205</c:v>
                </c:pt>
                <c:pt idx="386">
                  <c:v>206</c:v>
                </c:pt>
                <c:pt idx="387">
                  <c:v>207</c:v>
                </c:pt>
                <c:pt idx="388">
                  <c:v>208</c:v>
                </c:pt>
                <c:pt idx="389">
                  <c:v>209</c:v>
                </c:pt>
                <c:pt idx="390">
                  <c:v>210</c:v>
                </c:pt>
                <c:pt idx="391">
                  <c:v>211</c:v>
                </c:pt>
                <c:pt idx="392">
                  <c:v>212</c:v>
                </c:pt>
                <c:pt idx="393">
                  <c:v>213</c:v>
                </c:pt>
                <c:pt idx="394">
                  <c:v>214</c:v>
                </c:pt>
                <c:pt idx="395">
                  <c:v>215</c:v>
                </c:pt>
                <c:pt idx="396">
                  <c:v>216</c:v>
                </c:pt>
                <c:pt idx="397">
                  <c:v>217</c:v>
                </c:pt>
                <c:pt idx="398">
                  <c:v>218</c:v>
                </c:pt>
                <c:pt idx="399">
                  <c:v>219</c:v>
                </c:pt>
                <c:pt idx="400">
                  <c:v>220</c:v>
                </c:pt>
                <c:pt idx="401">
                  <c:v>221</c:v>
                </c:pt>
                <c:pt idx="402">
                  <c:v>222</c:v>
                </c:pt>
                <c:pt idx="403">
                  <c:v>223</c:v>
                </c:pt>
                <c:pt idx="404">
                  <c:v>224</c:v>
                </c:pt>
                <c:pt idx="405">
                  <c:v>225</c:v>
                </c:pt>
                <c:pt idx="406">
                  <c:v>226</c:v>
                </c:pt>
                <c:pt idx="407">
                  <c:v>227</c:v>
                </c:pt>
                <c:pt idx="408">
                  <c:v>228</c:v>
                </c:pt>
                <c:pt idx="409">
                  <c:v>229</c:v>
                </c:pt>
                <c:pt idx="410">
                  <c:v>230</c:v>
                </c:pt>
                <c:pt idx="411">
                  <c:v>231</c:v>
                </c:pt>
                <c:pt idx="412">
                  <c:v>232</c:v>
                </c:pt>
                <c:pt idx="413">
                  <c:v>233</c:v>
                </c:pt>
                <c:pt idx="414">
                  <c:v>234</c:v>
                </c:pt>
                <c:pt idx="415">
                  <c:v>235</c:v>
                </c:pt>
                <c:pt idx="416">
                  <c:v>236</c:v>
                </c:pt>
                <c:pt idx="417">
                  <c:v>237</c:v>
                </c:pt>
                <c:pt idx="418">
                  <c:v>238</c:v>
                </c:pt>
                <c:pt idx="419">
                  <c:v>239</c:v>
                </c:pt>
                <c:pt idx="420">
                  <c:v>240</c:v>
                </c:pt>
                <c:pt idx="421">
                  <c:v>241</c:v>
                </c:pt>
                <c:pt idx="422">
                  <c:v>242</c:v>
                </c:pt>
                <c:pt idx="423">
                  <c:v>243</c:v>
                </c:pt>
                <c:pt idx="424">
                  <c:v>244</c:v>
                </c:pt>
                <c:pt idx="425">
                  <c:v>245</c:v>
                </c:pt>
                <c:pt idx="426">
                  <c:v>246</c:v>
                </c:pt>
                <c:pt idx="427">
                  <c:v>247</c:v>
                </c:pt>
                <c:pt idx="428">
                  <c:v>248</c:v>
                </c:pt>
                <c:pt idx="429">
                  <c:v>249</c:v>
                </c:pt>
                <c:pt idx="430">
                  <c:v>250</c:v>
                </c:pt>
                <c:pt idx="431">
                  <c:v>251</c:v>
                </c:pt>
                <c:pt idx="432">
                  <c:v>252</c:v>
                </c:pt>
                <c:pt idx="433">
                  <c:v>253</c:v>
                </c:pt>
                <c:pt idx="434">
                  <c:v>254</c:v>
                </c:pt>
                <c:pt idx="435">
                  <c:v>255</c:v>
                </c:pt>
                <c:pt idx="436">
                  <c:v>256</c:v>
                </c:pt>
                <c:pt idx="437">
                  <c:v>257</c:v>
                </c:pt>
                <c:pt idx="438">
                  <c:v>258</c:v>
                </c:pt>
                <c:pt idx="439">
                  <c:v>259</c:v>
                </c:pt>
                <c:pt idx="440">
                  <c:v>260</c:v>
                </c:pt>
                <c:pt idx="441">
                  <c:v>261</c:v>
                </c:pt>
                <c:pt idx="442">
                  <c:v>262</c:v>
                </c:pt>
                <c:pt idx="443">
                  <c:v>263</c:v>
                </c:pt>
                <c:pt idx="444">
                  <c:v>264</c:v>
                </c:pt>
                <c:pt idx="445">
                  <c:v>265</c:v>
                </c:pt>
                <c:pt idx="446">
                  <c:v>266</c:v>
                </c:pt>
                <c:pt idx="447">
                  <c:v>267</c:v>
                </c:pt>
                <c:pt idx="448">
                  <c:v>268</c:v>
                </c:pt>
                <c:pt idx="449">
                  <c:v>269</c:v>
                </c:pt>
                <c:pt idx="450">
                  <c:v>270</c:v>
                </c:pt>
                <c:pt idx="451">
                  <c:v>271</c:v>
                </c:pt>
                <c:pt idx="452">
                  <c:v>272</c:v>
                </c:pt>
                <c:pt idx="453">
                  <c:v>273</c:v>
                </c:pt>
                <c:pt idx="454">
                  <c:v>274</c:v>
                </c:pt>
                <c:pt idx="455">
                  <c:v>275</c:v>
                </c:pt>
                <c:pt idx="456">
                  <c:v>276</c:v>
                </c:pt>
                <c:pt idx="457">
                  <c:v>277</c:v>
                </c:pt>
                <c:pt idx="458">
                  <c:v>278</c:v>
                </c:pt>
                <c:pt idx="459">
                  <c:v>279</c:v>
                </c:pt>
                <c:pt idx="460">
                  <c:v>280</c:v>
                </c:pt>
                <c:pt idx="461">
                  <c:v>281</c:v>
                </c:pt>
                <c:pt idx="462">
                  <c:v>282</c:v>
                </c:pt>
                <c:pt idx="463">
                  <c:v>283</c:v>
                </c:pt>
                <c:pt idx="464">
                  <c:v>284</c:v>
                </c:pt>
                <c:pt idx="465">
                  <c:v>285</c:v>
                </c:pt>
                <c:pt idx="466">
                  <c:v>286</c:v>
                </c:pt>
                <c:pt idx="467">
                  <c:v>287</c:v>
                </c:pt>
                <c:pt idx="468">
                  <c:v>288</c:v>
                </c:pt>
                <c:pt idx="469">
                  <c:v>289</c:v>
                </c:pt>
                <c:pt idx="470">
                  <c:v>290</c:v>
                </c:pt>
                <c:pt idx="471">
                  <c:v>291</c:v>
                </c:pt>
                <c:pt idx="472">
                  <c:v>292</c:v>
                </c:pt>
                <c:pt idx="473">
                  <c:v>293</c:v>
                </c:pt>
                <c:pt idx="474">
                  <c:v>294</c:v>
                </c:pt>
                <c:pt idx="475">
                  <c:v>295</c:v>
                </c:pt>
                <c:pt idx="476">
                  <c:v>296</c:v>
                </c:pt>
                <c:pt idx="477">
                  <c:v>297</c:v>
                </c:pt>
                <c:pt idx="478">
                  <c:v>298</c:v>
                </c:pt>
                <c:pt idx="479">
                  <c:v>299</c:v>
                </c:pt>
                <c:pt idx="480">
                  <c:v>300</c:v>
                </c:pt>
                <c:pt idx="481">
                  <c:v>301</c:v>
                </c:pt>
                <c:pt idx="482">
                  <c:v>302</c:v>
                </c:pt>
                <c:pt idx="483">
                  <c:v>303</c:v>
                </c:pt>
                <c:pt idx="484">
                  <c:v>304</c:v>
                </c:pt>
                <c:pt idx="485">
                  <c:v>305</c:v>
                </c:pt>
                <c:pt idx="486">
                  <c:v>306</c:v>
                </c:pt>
                <c:pt idx="487">
                  <c:v>307</c:v>
                </c:pt>
                <c:pt idx="488">
                  <c:v>308</c:v>
                </c:pt>
                <c:pt idx="489">
                  <c:v>309</c:v>
                </c:pt>
                <c:pt idx="490">
                  <c:v>310</c:v>
                </c:pt>
                <c:pt idx="491">
                  <c:v>311</c:v>
                </c:pt>
                <c:pt idx="492">
                  <c:v>312</c:v>
                </c:pt>
                <c:pt idx="493">
                  <c:v>313</c:v>
                </c:pt>
                <c:pt idx="494">
                  <c:v>314</c:v>
                </c:pt>
                <c:pt idx="495">
                  <c:v>315</c:v>
                </c:pt>
                <c:pt idx="496">
                  <c:v>316</c:v>
                </c:pt>
                <c:pt idx="497">
                  <c:v>317</c:v>
                </c:pt>
                <c:pt idx="498">
                  <c:v>318</c:v>
                </c:pt>
                <c:pt idx="499">
                  <c:v>319</c:v>
                </c:pt>
                <c:pt idx="500">
                  <c:v>320</c:v>
                </c:pt>
                <c:pt idx="501">
                  <c:v>321</c:v>
                </c:pt>
                <c:pt idx="502">
                  <c:v>322</c:v>
                </c:pt>
                <c:pt idx="503">
                  <c:v>323</c:v>
                </c:pt>
                <c:pt idx="504">
                  <c:v>324</c:v>
                </c:pt>
                <c:pt idx="505">
                  <c:v>325</c:v>
                </c:pt>
                <c:pt idx="506">
                  <c:v>326</c:v>
                </c:pt>
                <c:pt idx="507">
                  <c:v>327</c:v>
                </c:pt>
                <c:pt idx="508">
                  <c:v>328</c:v>
                </c:pt>
                <c:pt idx="509">
                  <c:v>329</c:v>
                </c:pt>
                <c:pt idx="510">
                  <c:v>330</c:v>
                </c:pt>
                <c:pt idx="511">
                  <c:v>331</c:v>
                </c:pt>
                <c:pt idx="512">
                  <c:v>332</c:v>
                </c:pt>
                <c:pt idx="513">
                  <c:v>333</c:v>
                </c:pt>
                <c:pt idx="514">
                  <c:v>334</c:v>
                </c:pt>
                <c:pt idx="515">
                  <c:v>335</c:v>
                </c:pt>
                <c:pt idx="516">
                  <c:v>336</c:v>
                </c:pt>
                <c:pt idx="517">
                  <c:v>337</c:v>
                </c:pt>
                <c:pt idx="518">
                  <c:v>338</c:v>
                </c:pt>
                <c:pt idx="519">
                  <c:v>339</c:v>
                </c:pt>
                <c:pt idx="520">
                  <c:v>340</c:v>
                </c:pt>
                <c:pt idx="521">
                  <c:v>341</c:v>
                </c:pt>
                <c:pt idx="522">
                  <c:v>342</c:v>
                </c:pt>
                <c:pt idx="523">
                  <c:v>343</c:v>
                </c:pt>
                <c:pt idx="524">
                  <c:v>344</c:v>
                </c:pt>
                <c:pt idx="525">
                  <c:v>345</c:v>
                </c:pt>
                <c:pt idx="526">
                  <c:v>346</c:v>
                </c:pt>
                <c:pt idx="527">
                  <c:v>347</c:v>
                </c:pt>
                <c:pt idx="528">
                  <c:v>348</c:v>
                </c:pt>
                <c:pt idx="529">
                  <c:v>349</c:v>
                </c:pt>
                <c:pt idx="530">
                  <c:v>350</c:v>
                </c:pt>
                <c:pt idx="531">
                  <c:v>351</c:v>
                </c:pt>
                <c:pt idx="532">
                  <c:v>352</c:v>
                </c:pt>
                <c:pt idx="533">
                  <c:v>353</c:v>
                </c:pt>
                <c:pt idx="534">
                  <c:v>354</c:v>
                </c:pt>
                <c:pt idx="535">
                  <c:v>355</c:v>
                </c:pt>
                <c:pt idx="536">
                  <c:v>356</c:v>
                </c:pt>
                <c:pt idx="537">
                  <c:v>357</c:v>
                </c:pt>
                <c:pt idx="538">
                  <c:v>358</c:v>
                </c:pt>
                <c:pt idx="539">
                  <c:v>359</c:v>
                </c:pt>
                <c:pt idx="540">
                  <c:v>360</c:v>
                </c:pt>
                <c:pt idx="541">
                  <c:v>361</c:v>
                </c:pt>
                <c:pt idx="542">
                  <c:v>362</c:v>
                </c:pt>
                <c:pt idx="543">
                  <c:v>363</c:v>
                </c:pt>
                <c:pt idx="544">
                  <c:v>364</c:v>
                </c:pt>
                <c:pt idx="545">
                  <c:v>365</c:v>
                </c:pt>
                <c:pt idx="546">
                  <c:v>366</c:v>
                </c:pt>
                <c:pt idx="547">
                  <c:v>367</c:v>
                </c:pt>
                <c:pt idx="548">
                  <c:v>368</c:v>
                </c:pt>
                <c:pt idx="549">
                  <c:v>369</c:v>
                </c:pt>
                <c:pt idx="550">
                  <c:v>370</c:v>
                </c:pt>
                <c:pt idx="551">
                  <c:v>371</c:v>
                </c:pt>
                <c:pt idx="552">
                  <c:v>372</c:v>
                </c:pt>
                <c:pt idx="553">
                  <c:v>373</c:v>
                </c:pt>
                <c:pt idx="554">
                  <c:v>374</c:v>
                </c:pt>
                <c:pt idx="555">
                  <c:v>375</c:v>
                </c:pt>
                <c:pt idx="556">
                  <c:v>376</c:v>
                </c:pt>
                <c:pt idx="557">
                  <c:v>377</c:v>
                </c:pt>
                <c:pt idx="558">
                  <c:v>378</c:v>
                </c:pt>
                <c:pt idx="559">
                  <c:v>379</c:v>
                </c:pt>
                <c:pt idx="560">
                  <c:v>380</c:v>
                </c:pt>
                <c:pt idx="561">
                  <c:v>381</c:v>
                </c:pt>
                <c:pt idx="562">
                  <c:v>382</c:v>
                </c:pt>
                <c:pt idx="563">
                  <c:v>383</c:v>
                </c:pt>
                <c:pt idx="564">
                  <c:v>384</c:v>
                </c:pt>
                <c:pt idx="565">
                  <c:v>385</c:v>
                </c:pt>
                <c:pt idx="566">
                  <c:v>386</c:v>
                </c:pt>
                <c:pt idx="567">
                  <c:v>387</c:v>
                </c:pt>
                <c:pt idx="568">
                  <c:v>388</c:v>
                </c:pt>
                <c:pt idx="569">
                  <c:v>389</c:v>
                </c:pt>
                <c:pt idx="570">
                  <c:v>390</c:v>
                </c:pt>
                <c:pt idx="571">
                  <c:v>391</c:v>
                </c:pt>
                <c:pt idx="572">
                  <c:v>392</c:v>
                </c:pt>
                <c:pt idx="573">
                  <c:v>393</c:v>
                </c:pt>
                <c:pt idx="574">
                  <c:v>394</c:v>
                </c:pt>
                <c:pt idx="575">
                  <c:v>395</c:v>
                </c:pt>
                <c:pt idx="576">
                  <c:v>396</c:v>
                </c:pt>
                <c:pt idx="577">
                  <c:v>397</c:v>
                </c:pt>
                <c:pt idx="578">
                  <c:v>398</c:v>
                </c:pt>
                <c:pt idx="579">
                  <c:v>399</c:v>
                </c:pt>
                <c:pt idx="580">
                  <c:v>400</c:v>
                </c:pt>
                <c:pt idx="581">
                  <c:v>401</c:v>
                </c:pt>
                <c:pt idx="582">
                  <c:v>402</c:v>
                </c:pt>
                <c:pt idx="583">
                  <c:v>403</c:v>
                </c:pt>
                <c:pt idx="584">
                  <c:v>404</c:v>
                </c:pt>
                <c:pt idx="585">
                  <c:v>405</c:v>
                </c:pt>
                <c:pt idx="586">
                  <c:v>406</c:v>
                </c:pt>
                <c:pt idx="587">
                  <c:v>407</c:v>
                </c:pt>
                <c:pt idx="588">
                  <c:v>408</c:v>
                </c:pt>
                <c:pt idx="589">
                  <c:v>409</c:v>
                </c:pt>
                <c:pt idx="590">
                  <c:v>410</c:v>
                </c:pt>
                <c:pt idx="591">
                  <c:v>411</c:v>
                </c:pt>
                <c:pt idx="592">
                  <c:v>412</c:v>
                </c:pt>
                <c:pt idx="593">
                  <c:v>413</c:v>
                </c:pt>
                <c:pt idx="594">
                  <c:v>414</c:v>
                </c:pt>
                <c:pt idx="595">
                  <c:v>415</c:v>
                </c:pt>
                <c:pt idx="596">
                  <c:v>416</c:v>
                </c:pt>
                <c:pt idx="597">
                  <c:v>417</c:v>
                </c:pt>
                <c:pt idx="598">
                  <c:v>418</c:v>
                </c:pt>
                <c:pt idx="599">
                  <c:v>419</c:v>
                </c:pt>
                <c:pt idx="600">
                  <c:v>420</c:v>
                </c:pt>
                <c:pt idx="601">
                  <c:v>421</c:v>
                </c:pt>
                <c:pt idx="602">
                  <c:v>422</c:v>
                </c:pt>
                <c:pt idx="603">
                  <c:v>423</c:v>
                </c:pt>
                <c:pt idx="604">
                  <c:v>424</c:v>
                </c:pt>
                <c:pt idx="605">
                  <c:v>425</c:v>
                </c:pt>
                <c:pt idx="606">
                  <c:v>426</c:v>
                </c:pt>
                <c:pt idx="607">
                  <c:v>427</c:v>
                </c:pt>
                <c:pt idx="608">
                  <c:v>428</c:v>
                </c:pt>
                <c:pt idx="609">
                  <c:v>429</c:v>
                </c:pt>
                <c:pt idx="610">
                  <c:v>430</c:v>
                </c:pt>
                <c:pt idx="611">
                  <c:v>431</c:v>
                </c:pt>
                <c:pt idx="612">
                  <c:v>432</c:v>
                </c:pt>
                <c:pt idx="613">
                  <c:v>433</c:v>
                </c:pt>
                <c:pt idx="614">
                  <c:v>434</c:v>
                </c:pt>
                <c:pt idx="615">
                  <c:v>435</c:v>
                </c:pt>
                <c:pt idx="616">
                  <c:v>436</c:v>
                </c:pt>
                <c:pt idx="617">
                  <c:v>437</c:v>
                </c:pt>
                <c:pt idx="618">
                  <c:v>438</c:v>
                </c:pt>
                <c:pt idx="619">
                  <c:v>439</c:v>
                </c:pt>
                <c:pt idx="620">
                  <c:v>440</c:v>
                </c:pt>
                <c:pt idx="621">
                  <c:v>441</c:v>
                </c:pt>
                <c:pt idx="622">
                  <c:v>442</c:v>
                </c:pt>
                <c:pt idx="623">
                  <c:v>443</c:v>
                </c:pt>
                <c:pt idx="624">
                  <c:v>444</c:v>
                </c:pt>
                <c:pt idx="625">
                  <c:v>445</c:v>
                </c:pt>
                <c:pt idx="626">
                  <c:v>446</c:v>
                </c:pt>
                <c:pt idx="627">
                  <c:v>447</c:v>
                </c:pt>
                <c:pt idx="628">
                  <c:v>448</c:v>
                </c:pt>
                <c:pt idx="629">
                  <c:v>449</c:v>
                </c:pt>
                <c:pt idx="630">
                  <c:v>450</c:v>
                </c:pt>
                <c:pt idx="631">
                  <c:v>451</c:v>
                </c:pt>
                <c:pt idx="632">
                  <c:v>452</c:v>
                </c:pt>
                <c:pt idx="633">
                  <c:v>453</c:v>
                </c:pt>
                <c:pt idx="634">
                  <c:v>454</c:v>
                </c:pt>
                <c:pt idx="635">
                  <c:v>455</c:v>
                </c:pt>
                <c:pt idx="636">
                  <c:v>456</c:v>
                </c:pt>
                <c:pt idx="637">
                  <c:v>457</c:v>
                </c:pt>
                <c:pt idx="638">
                  <c:v>458</c:v>
                </c:pt>
                <c:pt idx="639">
                  <c:v>459</c:v>
                </c:pt>
                <c:pt idx="640">
                  <c:v>460</c:v>
                </c:pt>
                <c:pt idx="641">
                  <c:v>461</c:v>
                </c:pt>
                <c:pt idx="642">
                  <c:v>462</c:v>
                </c:pt>
                <c:pt idx="643">
                  <c:v>463</c:v>
                </c:pt>
                <c:pt idx="644">
                  <c:v>464</c:v>
                </c:pt>
                <c:pt idx="645">
                  <c:v>465</c:v>
                </c:pt>
                <c:pt idx="646">
                  <c:v>466</c:v>
                </c:pt>
                <c:pt idx="647">
                  <c:v>467</c:v>
                </c:pt>
                <c:pt idx="648">
                  <c:v>468</c:v>
                </c:pt>
                <c:pt idx="649">
                  <c:v>469</c:v>
                </c:pt>
                <c:pt idx="650">
                  <c:v>470</c:v>
                </c:pt>
                <c:pt idx="651">
                  <c:v>471</c:v>
                </c:pt>
                <c:pt idx="652">
                  <c:v>472</c:v>
                </c:pt>
                <c:pt idx="653">
                  <c:v>473</c:v>
                </c:pt>
                <c:pt idx="654">
                  <c:v>474</c:v>
                </c:pt>
                <c:pt idx="655">
                  <c:v>475</c:v>
                </c:pt>
                <c:pt idx="656">
                  <c:v>476</c:v>
                </c:pt>
                <c:pt idx="657">
                  <c:v>477</c:v>
                </c:pt>
                <c:pt idx="658">
                  <c:v>478</c:v>
                </c:pt>
                <c:pt idx="659">
                  <c:v>479</c:v>
                </c:pt>
                <c:pt idx="660">
                  <c:v>480</c:v>
                </c:pt>
                <c:pt idx="661">
                  <c:v>481</c:v>
                </c:pt>
                <c:pt idx="662">
                  <c:v>482</c:v>
                </c:pt>
                <c:pt idx="663">
                  <c:v>483</c:v>
                </c:pt>
                <c:pt idx="664">
                  <c:v>484</c:v>
                </c:pt>
                <c:pt idx="665">
                  <c:v>485</c:v>
                </c:pt>
                <c:pt idx="666">
                  <c:v>486</c:v>
                </c:pt>
                <c:pt idx="667">
                  <c:v>487</c:v>
                </c:pt>
                <c:pt idx="668">
                  <c:v>488</c:v>
                </c:pt>
                <c:pt idx="669">
                  <c:v>489</c:v>
                </c:pt>
                <c:pt idx="670">
                  <c:v>490</c:v>
                </c:pt>
                <c:pt idx="671">
                  <c:v>491</c:v>
                </c:pt>
                <c:pt idx="672">
                  <c:v>492</c:v>
                </c:pt>
                <c:pt idx="673">
                  <c:v>493</c:v>
                </c:pt>
                <c:pt idx="674">
                  <c:v>494</c:v>
                </c:pt>
                <c:pt idx="675">
                  <c:v>495</c:v>
                </c:pt>
                <c:pt idx="676">
                  <c:v>496</c:v>
                </c:pt>
                <c:pt idx="677">
                  <c:v>497</c:v>
                </c:pt>
                <c:pt idx="678">
                  <c:v>498</c:v>
                </c:pt>
                <c:pt idx="679">
                  <c:v>499</c:v>
                </c:pt>
                <c:pt idx="680">
                  <c:v>500</c:v>
                </c:pt>
                <c:pt idx="681">
                  <c:v>501</c:v>
                </c:pt>
                <c:pt idx="682">
                  <c:v>502</c:v>
                </c:pt>
                <c:pt idx="683">
                  <c:v>503</c:v>
                </c:pt>
                <c:pt idx="684">
                  <c:v>504</c:v>
                </c:pt>
                <c:pt idx="685">
                  <c:v>505</c:v>
                </c:pt>
                <c:pt idx="686">
                  <c:v>506</c:v>
                </c:pt>
                <c:pt idx="687">
                  <c:v>507</c:v>
                </c:pt>
                <c:pt idx="688">
                  <c:v>508</c:v>
                </c:pt>
                <c:pt idx="689">
                  <c:v>509</c:v>
                </c:pt>
                <c:pt idx="690">
                  <c:v>510</c:v>
                </c:pt>
                <c:pt idx="691">
                  <c:v>511</c:v>
                </c:pt>
                <c:pt idx="692">
                  <c:v>512</c:v>
                </c:pt>
                <c:pt idx="693">
                  <c:v>513</c:v>
                </c:pt>
                <c:pt idx="694">
                  <c:v>514</c:v>
                </c:pt>
                <c:pt idx="695">
                  <c:v>515</c:v>
                </c:pt>
                <c:pt idx="696">
                  <c:v>516</c:v>
                </c:pt>
                <c:pt idx="697">
                  <c:v>517</c:v>
                </c:pt>
                <c:pt idx="698">
                  <c:v>518</c:v>
                </c:pt>
                <c:pt idx="699">
                  <c:v>519</c:v>
                </c:pt>
                <c:pt idx="700">
                  <c:v>520</c:v>
                </c:pt>
                <c:pt idx="701">
                  <c:v>521</c:v>
                </c:pt>
                <c:pt idx="702">
                  <c:v>522</c:v>
                </c:pt>
                <c:pt idx="703">
                  <c:v>523</c:v>
                </c:pt>
                <c:pt idx="704">
                  <c:v>524</c:v>
                </c:pt>
                <c:pt idx="705">
                  <c:v>525</c:v>
                </c:pt>
                <c:pt idx="706">
                  <c:v>526</c:v>
                </c:pt>
                <c:pt idx="707">
                  <c:v>527</c:v>
                </c:pt>
                <c:pt idx="708">
                  <c:v>528</c:v>
                </c:pt>
                <c:pt idx="709">
                  <c:v>529</c:v>
                </c:pt>
                <c:pt idx="710">
                  <c:v>530</c:v>
                </c:pt>
                <c:pt idx="711">
                  <c:v>531</c:v>
                </c:pt>
                <c:pt idx="712">
                  <c:v>532</c:v>
                </c:pt>
                <c:pt idx="713">
                  <c:v>533</c:v>
                </c:pt>
                <c:pt idx="714">
                  <c:v>534</c:v>
                </c:pt>
                <c:pt idx="715">
                  <c:v>535</c:v>
                </c:pt>
                <c:pt idx="716">
                  <c:v>536</c:v>
                </c:pt>
                <c:pt idx="717">
                  <c:v>537</c:v>
                </c:pt>
                <c:pt idx="718">
                  <c:v>538</c:v>
                </c:pt>
                <c:pt idx="719">
                  <c:v>539</c:v>
                </c:pt>
                <c:pt idx="720">
                  <c:v>540</c:v>
                </c:pt>
              </c:numCache>
            </c:numRef>
          </c:xVal>
          <c:yVal>
            <c:numRef>
              <c:f>Kräfte!$L$4:$L$724</c:f>
              <c:numCache>
                <c:formatCode>0</c:formatCode>
                <c:ptCount val="721"/>
                <c:pt idx="0">
                  <c:v>10382.6892608499</c:v>
                </c:pt>
                <c:pt idx="1">
                  <c:v>10371.5197631641</c:v>
                </c:pt>
                <c:pt idx="2">
                  <c:v>10383.7688523321</c:v>
                </c:pt>
                <c:pt idx="3">
                  <c:v>10362.2327510431</c:v>
                </c:pt>
                <c:pt idx="4">
                  <c:v>10352.662639223</c:v>
                </c:pt>
                <c:pt idx="5">
                  <c:v>10377.926900315</c:v>
                </c:pt>
                <c:pt idx="6">
                  <c:v>10403.6917301994</c:v>
                </c:pt>
                <c:pt idx="7">
                  <c:v>10395.6201088201</c:v>
                </c:pt>
                <c:pt idx="8">
                  <c:v>10388.0105661811</c:v>
                </c:pt>
                <c:pt idx="9">
                  <c:v>10415.1584014648</c:v>
                </c:pt>
                <c:pt idx="10">
                  <c:v>10419.837310282</c:v>
                </c:pt>
                <c:pt idx="11">
                  <c:v>10413.4565119284</c:v>
                </c:pt>
                <c:pt idx="12">
                  <c:v>10430.3015572577</c:v>
                </c:pt>
                <c:pt idx="13">
                  <c:v>10424.5761587054</c:v>
                </c:pt>
                <c:pt idx="14">
                  <c:v>10430.5593163494</c:v>
                </c:pt>
                <c:pt idx="15">
                  <c:v>10448.2073522526</c:v>
                </c:pt>
                <c:pt idx="16">
                  <c:v>10466.0334909197</c:v>
                </c:pt>
                <c:pt idx="17">
                  <c:v>10461.107849281</c:v>
                </c:pt>
                <c:pt idx="18">
                  <c:v>10479.1359958747</c:v>
                </c:pt>
                <c:pt idx="19">
                  <c:v>10474.3018058333</c:v>
                </c:pt>
                <c:pt idx="20">
                  <c:v>10480.8643864208</c:v>
                </c:pt>
                <c:pt idx="21">
                  <c:v>10487.3203215635</c:v>
                </c:pt>
                <c:pt idx="22">
                  <c:v>10493.6026462441</c:v>
                </c:pt>
                <c:pt idx="23">
                  <c:v>10499.641050364</c:v>
                </c:pt>
                <c:pt idx="24">
                  <c:v>10505.361880867</c:v>
                </c:pt>
                <c:pt idx="25">
                  <c:v>10510.6881470223</c:v>
                </c:pt>
                <c:pt idx="26">
                  <c:v>10515.5395292661</c:v>
                </c:pt>
                <c:pt idx="27">
                  <c:v>10519.8323920135</c:v>
                </c:pt>
                <c:pt idx="28">
                  <c:v>10523.4798008635</c:v>
                </c:pt>
                <c:pt idx="29">
                  <c:v>10537.8313401154</c:v>
                </c:pt>
                <c:pt idx="30">
                  <c:v>10539.9139581068</c:v>
                </c:pt>
                <c:pt idx="31">
                  <c:v>10552.5105686351</c:v>
                </c:pt>
                <c:pt idx="32">
                  <c:v>10552.6417262071</c:v>
                </c:pt>
                <c:pt idx="33">
                  <c:v>10540.2044447396</c:v>
                </c:pt>
                <c:pt idx="34">
                  <c:v>10549.4120458789</c:v>
                </c:pt>
                <c:pt idx="35">
                  <c:v>10545.8360599407</c:v>
                </c:pt>
                <c:pt idx="36">
                  <c:v>10540.804249091</c:v>
                </c:pt>
                <c:pt idx="37">
                  <c:v>10534.2017065828</c:v>
                </c:pt>
                <c:pt idx="38">
                  <c:v>10537.3505332283</c:v>
                </c:pt>
                <c:pt idx="39">
                  <c:v>10527.2507501608</c:v>
                </c:pt>
                <c:pt idx="40">
                  <c:v>10515.2191761014</c:v>
                </c:pt>
                <c:pt idx="41">
                  <c:v>10489.6905642384</c:v>
                </c:pt>
                <c:pt idx="42">
                  <c:v>10461.9769088419</c:v>
                </c:pt>
                <c:pt idx="43">
                  <c:v>10466.2675805818</c:v>
                </c:pt>
                <c:pt idx="44">
                  <c:v>10445.2315179034</c:v>
                </c:pt>
                <c:pt idx="45">
                  <c:v>10421.6143168231</c:v>
                </c:pt>
                <c:pt idx="46">
                  <c:v>10383.8404449186</c:v>
                </c:pt>
                <c:pt idx="47">
                  <c:v>10377.531785702</c:v>
                </c:pt>
                <c:pt idx="48">
                  <c:v>10345.3506939509</c:v>
                </c:pt>
                <c:pt idx="49">
                  <c:v>10298.5971319979</c:v>
                </c:pt>
                <c:pt idx="50">
                  <c:v>10260.0099080483</c:v>
                </c:pt>
                <c:pt idx="51">
                  <c:v>10206.5679262654</c:v>
                </c:pt>
                <c:pt idx="52">
                  <c:v>10183.8883808545</c:v>
                </c:pt>
                <c:pt idx="53">
                  <c:v>10134.6300744324</c:v>
                </c:pt>
                <c:pt idx="54">
                  <c:v>10081.5304078254</c:v>
                </c:pt>
                <c:pt idx="55">
                  <c:v>10013.0076981335</c:v>
                </c:pt>
                <c:pt idx="56">
                  <c:v>9963.24003071103</c:v>
                </c:pt>
                <c:pt idx="57">
                  <c:v>9909.00311142373</c:v>
                </c:pt>
                <c:pt idx="58">
                  <c:v>9850.56626668078</c:v>
                </c:pt>
                <c:pt idx="59">
                  <c:v>9764.70788151404</c:v>
                </c:pt>
                <c:pt idx="60">
                  <c:v>9754.25018996624</c:v>
                </c:pt>
                <c:pt idx="61">
                  <c:v>9670.34207031405</c:v>
                </c:pt>
                <c:pt idx="62">
                  <c:v>9627.25017728774</c:v>
                </c:pt>
                <c:pt idx="63">
                  <c:v>9544.76746365908</c:v>
                </c:pt>
                <c:pt idx="64">
                  <c:v>9491.4073909931</c:v>
                </c:pt>
                <c:pt idx="65">
                  <c:v>9375.52980145434</c:v>
                </c:pt>
                <c:pt idx="66">
                  <c:v>9265.65554431203</c:v>
                </c:pt>
                <c:pt idx="67">
                  <c:v>9173.11071612848</c:v>
                </c:pt>
                <c:pt idx="68">
                  <c:v>9052.02701567473</c:v>
                </c:pt>
                <c:pt idx="69">
                  <c:v>8936.61964388538</c:v>
                </c:pt>
                <c:pt idx="70">
                  <c:v>8815.34990543472</c:v>
                </c:pt>
                <c:pt idx="71">
                  <c:v>8688.12453464855</c:v>
                </c:pt>
                <c:pt idx="72">
                  <c:v>8543.41644813118</c:v>
                </c:pt>
                <c:pt idx="73">
                  <c:v>8404.0242640611</c:v>
                </c:pt>
                <c:pt idx="74">
                  <c:v>8246.99406343119</c:v>
                </c:pt>
                <c:pt idx="75">
                  <c:v>8072.2584835445</c:v>
                </c:pt>
                <c:pt idx="76">
                  <c:v>7914.07682355113</c:v>
                </c:pt>
                <c:pt idx="77">
                  <c:v>7749.51697866853</c:v>
                </c:pt>
                <c:pt idx="78">
                  <c:v>7578.53429343576</c:v>
                </c:pt>
                <c:pt idx="79">
                  <c:v>7389.65244543466</c:v>
                </c:pt>
                <c:pt idx="80">
                  <c:v>7194.28308599287</c:v>
                </c:pt>
                <c:pt idx="81">
                  <c:v>7015.28628172703</c:v>
                </c:pt>
                <c:pt idx="82">
                  <c:v>6829.77175573318</c:v>
                </c:pt>
                <c:pt idx="83">
                  <c:v>6626.09378208211</c:v>
                </c:pt>
                <c:pt idx="84">
                  <c:v>6484.74706103877</c:v>
                </c:pt>
                <c:pt idx="85">
                  <c:v>6279.70650100666</c:v>
                </c:pt>
                <c:pt idx="86">
                  <c:v>6045.3179370589</c:v>
                </c:pt>
                <c:pt idx="87">
                  <c:v>5815.93682352677</c:v>
                </c:pt>
                <c:pt idx="88">
                  <c:v>5591.60893522532</c:v>
                </c:pt>
                <c:pt idx="89">
                  <c:v>5338.07043080232</c:v>
                </c:pt>
                <c:pt idx="90">
                  <c:v>5089.70605071874</c:v>
                </c:pt>
                <c:pt idx="91">
                  <c:v>4835.15117587152</c:v>
                </c:pt>
                <c:pt idx="92">
                  <c:v>4597.3703842745</c:v>
                </c:pt>
                <c:pt idx="93">
                  <c:v>4319.2594591238</c:v>
                </c:pt>
                <c:pt idx="94">
                  <c:v>4069.56164531286</c:v>
                </c:pt>
                <c:pt idx="95">
                  <c:v>3779.75226586624</c:v>
                </c:pt>
                <c:pt idx="96">
                  <c:v>3484.27431515696</c:v>
                </c:pt>
                <c:pt idx="97">
                  <c:v>3217.58016317661</c:v>
                </c:pt>
                <c:pt idx="98">
                  <c:v>2911.17323607808</c:v>
                </c:pt>
                <c:pt idx="99">
                  <c:v>2610.96394734592</c:v>
                </c:pt>
                <c:pt idx="100">
                  <c:v>2408.42643740306</c:v>
                </c:pt>
                <c:pt idx="101">
                  <c:v>2166.86038332726</c:v>
                </c:pt>
                <c:pt idx="102">
                  <c:v>1874.79871939567</c:v>
                </c:pt>
                <c:pt idx="103">
                  <c:v>1589.62552128365</c:v>
                </c:pt>
                <c:pt idx="104">
                  <c:v>1265.77450682904</c:v>
                </c:pt>
                <c:pt idx="105">
                  <c:v>983.524643938408</c:v>
                </c:pt>
                <c:pt idx="106">
                  <c:v>685.680254654101</c:v>
                </c:pt>
                <c:pt idx="107">
                  <c:v>361.424539156052</c:v>
                </c:pt>
                <c:pt idx="108">
                  <c:v>56.5333337314852</c:v>
                </c:pt>
                <c:pt idx="109">
                  <c:v>-251.645868180698</c:v>
                </c:pt>
                <c:pt idx="110">
                  <c:v>-574.319996724808</c:v>
                </c:pt>
                <c:pt idx="111">
                  <c:v>-888.371190580498</c:v>
                </c:pt>
                <c:pt idx="112">
                  <c:v>-1193.55615773791</c:v>
                </c:pt>
                <c:pt idx="113">
                  <c:v>-1512.71084686405</c:v>
                </c:pt>
                <c:pt idx="114">
                  <c:v>-1810.85514449421</c:v>
                </c:pt>
                <c:pt idx="115">
                  <c:v>-2133.6965102994</c:v>
                </c:pt>
                <c:pt idx="116">
                  <c:v>-2446.65611082615</c:v>
                </c:pt>
                <c:pt idx="117">
                  <c:v>-2760.91125124732</c:v>
                </c:pt>
                <c:pt idx="118">
                  <c:v>-3053.52148751464</c:v>
                </c:pt>
                <c:pt idx="119">
                  <c:v>-3381.00984947971</c:v>
                </c:pt>
                <c:pt idx="120">
                  <c:v>-3663.23281226085</c:v>
                </c:pt>
                <c:pt idx="121">
                  <c:v>-3957.11864868966</c:v>
                </c:pt>
                <c:pt idx="122">
                  <c:v>-4262.39557166733</c:v>
                </c:pt>
                <c:pt idx="123">
                  <c:v>-4544.67598446699</c:v>
                </c:pt>
                <c:pt idx="124">
                  <c:v>-4837.59788189842</c:v>
                </c:pt>
                <c:pt idx="125">
                  <c:v>-5118.21315423844</c:v>
                </c:pt>
                <c:pt idx="126">
                  <c:v>-5375.01386706957</c:v>
                </c:pt>
                <c:pt idx="127">
                  <c:v>-5664.5187361065</c:v>
                </c:pt>
                <c:pt idx="128">
                  <c:v>-5906.58283421099</c:v>
                </c:pt>
                <c:pt idx="129">
                  <c:v>-6226.77465058382</c:v>
                </c:pt>
                <c:pt idx="130">
                  <c:v>-6464.87376053181</c:v>
                </c:pt>
                <c:pt idx="131">
                  <c:v>-6677.40499888462</c:v>
                </c:pt>
                <c:pt idx="132">
                  <c:v>-6910.2728130037</c:v>
                </c:pt>
                <c:pt idx="133">
                  <c:v>-7094.16912318081</c:v>
                </c:pt>
                <c:pt idx="134">
                  <c:v>-7309.32313944802</c:v>
                </c:pt>
                <c:pt idx="135">
                  <c:v>-7474.99287861535</c:v>
                </c:pt>
                <c:pt idx="136">
                  <c:v>-7671.41393380337</c:v>
                </c:pt>
                <c:pt idx="137">
                  <c:v>-7840.73076220893</c:v>
                </c:pt>
                <c:pt idx="138">
                  <c:v>-7971.66788408423</c:v>
                </c:pt>
                <c:pt idx="139">
                  <c:v>-8132.41949722921</c:v>
                </c:pt>
                <c:pt idx="140">
                  <c:v>-8265.34619480552</c:v>
                </c:pt>
                <c:pt idx="141">
                  <c:v>-8347.74512695897</c:v>
                </c:pt>
                <c:pt idx="142">
                  <c:v>-8436.38365740438</c:v>
                </c:pt>
                <c:pt idx="143">
                  <c:v>-8496.51543297454</c:v>
                </c:pt>
                <c:pt idx="144">
                  <c:v>-8551.21071585616</c:v>
                </c:pt>
                <c:pt idx="145">
                  <c:v>-8565.73287036319</c:v>
                </c:pt>
                <c:pt idx="146">
                  <c:v>-8562.75356981222</c:v>
                </c:pt>
                <c:pt idx="147">
                  <c:v>-8587.82924181993</c:v>
                </c:pt>
                <c:pt idx="148">
                  <c:v>-8503.48485382069</c:v>
                </c:pt>
                <c:pt idx="149">
                  <c:v>-8412.48644137257</c:v>
                </c:pt>
                <c:pt idx="150">
                  <c:v>-8303.41181662144</c:v>
                </c:pt>
                <c:pt idx="151">
                  <c:v>-8164.23147326164</c:v>
                </c:pt>
                <c:pt idx="152">
                  <c:v>-8006.41394041864</c:v>
                </c:pt>
                <c:pt idx="153">
                  <c:v>-7807.11402220219</c:v>
                </c:pt>
                <c:pt idx="154">
                  <c:v>-7554.31918975565</c:v>
                </c:pt>
                <c:pt idx="155">
                  <c:v>-7282.59899197877</c:v>
                </c:pt>
                <c:pt idx="156">
                  <c:v>-6991.39227440613</c:v>
                </c:pt>
                <c:pt idx="157">
                  <c:v>-6680.9608603806</c:v>
                </c:pt>
                <c:pt idx="158">
                  <c:v>-6282.32083672908</c:v>
                </c:pt>
                <c:pt idx="159">
                  <c:v>-5875.4158245949</c:v>
                </c:pt>
                <c:pt idx="160">
                  <c:v>-5448.67701606484</c:v>
                </c:pt>
                <c:pt idx="161">
                  <c:v>-4956.22217161809</c:v>
                </c:pt>
                <c:pt idx="162">
                  <c:v>-4500.89236438401</c:v>
                </c:pt>
                <c:pt idx="163">
                  <c:v>-3945.29894676015</c:v>
                </c:pt>
                <c:pt idx="164">
                  <c:v>-3358.17986692534</c:v>
                </c:pt>
                <c:pt idx="165">
                  <c:v>-2773.34684320279</c:v>
                </c:pt>
                <c:pt idx="166">
                  <c:v>-2179.47126663122</c:v>
                </c:pt>
                <c:pt idx="167">
                  <c:v>-1553.79074504361</c:v>
                </c:pt>
                <c:pt idx="168">
                  <c:v>-941.57482750127</c:v>
                </c:pt>
                <c:pt idx="169">
                  <c:v>-308.837638244862</c:v>
                </c:pt>
                <c:pt idx="170">
                  <c:v>322.018834148519</c:v>
                </c:pt>
                <c:pt idx="171">
                  <c:v>870.77476338463</c:v>
                </c:pt>
                <c:pt idx="172">
                  <c:v>1360.36675222997</c:v>
                </c:pt>
                <c:pt idx="173">
                  <c:v>1893.80396159143</c:v>
                </c:pt>
                <c:pt idx="174">
                  <c:v>2699.92729484634</c:v>
                </c:pt>
                <c:pt idx="175">
                  <c:v>4589.97980955342</c:v>
                </c:pt>
                <c:pt idx="176">
                  <c:v>5186.55984982706</c:v>
                </c:pt>
                <c:pt idx="177">
                  <c:v>5244.1080561491</c:v>
                </c:pt>
                <c:pt idx="178">
                  <c:v>6980.33148249454</c:v>
                </c:pt>
                <c:pt idx="179">
                  <c:v>7446.02498396852</c:v>
                </c:pt>
                <c:pt idx="180">
                  <c:v>8447.25526597871</c:v>
                </c:pt>
                <c:pt idx="181">
                  <c:v>9423.88391115399</c:v>
                </c:pt>
                <c:pt idx="182">
                  <c:v>9198.22183288213</c:v>
                </c:pt>
                <c:pt idx="183">
                  <c:v>10983.2083143962</c:v>
                </c:pt>
                <c:pt idx="184">
                  <c:v>11668.8382507204</c:v>
                </c:pt>
                <c:pt idx="185">
                  <c:v>11163.5722922947</c:v>
                </c:pt>
                <c:pt idx="186">
                  <c:v>11491.2058459129</c:v>
                </c:pt>
                <c:pt idx="187">
                  <c:v>11679.9361560574</c:v>
                </c:pt>
                <c:pt idx="188">
                  <c:v>12221.2268764546</c:v>
                </c:pt>
                <c:pt idx="189">
                  <c:v>11719.9908100581</c:v>
                </c:pt>
                <c:pt idx="190">
                  <c:v>11148.5595719068</c:v>
                </c:pt>
                <c:pt idx="191">
                  <c:v>11180.8026737381</c:v>
                </c:pt>
                <c:pt idx="192">
                  <c:v>10708.0183392624</c:v>
                </c:pt>
                <c:pt idx="193">
                  <c:v>10233.0799675854</c:v>
                </c:pt>
                <c:pt idx="194">
                  <c:v>9892.98576909275</c:v>
                </c:pt>
                <c:pt idx="195">
                  <c:v>9264.79080605483</c:v>
                </c:pt>
                <c:pt idx="196">
                  <c:v>8657.28247341702</c:v>
                </c:pt>
                <c:pt idx="197">
                  <c:v>8172.91727091894</c:v>
                </c:pt>
                <c:pt idx="198">
                  <c:v>7605.88405780631</c:v>
                </c:pt>
                <c:pt idx="199">
                  <c:v>7002.04119128036</c:v>
                </c:pt>
                <c:pt idx="200">
                  <c:v>6303.87431009784</c:v>
                </c:pt>
                <c:pt idx="201">
                  <c:v>5797.05693314631</c:v>
                </c:pt>
                <c:pt idx="202">
                  <c:v>5515.78538932643</c:v>
                </c:pt>
                <c:pt idx="203">
                  <c:v>4694.28149671458</c:v>
                </c:pt>
                <c:pt idx="204">
                  <c:v>4120.73478644707</c:v>
                </c:pt>
                <c:pt idx="205">
                  <c:v>3852.61194191429</c:v>
                </c:pt>
                <c:pt idx="206">
                  <c:v>3329.21624338421</c:v>
                </c:pt>
                <c:pt idx="207">
                  <c:v>2642.11774648855</c:v>
                </c:pt>
                <c:pt idx="208">
                  <c:v>2248.34130496281</c:v>
                </c:pt>
                <c:pt idx="209">
                  <c:v>2010.64948576064</c:v>
                </c:pt>
                <c:pt idx="210">
                  <c:v>1608.55812822115</c:v>
                </c:pt>
                <c:pt idx="211">
                  <c:v>1053.33147940753</c:v>
                </c:pt>
                <c:pt idx="212">
                  <c:v>756.621030223638</c:v>
                </c:pt>
                <c:pt idx="213">
                  <c:v>546.643173910092</c:v>
                </c:pt>
                <c:pt idx="214">
                  <c:v>205.849672339091</c:v>
                </c:pt>
                <c:pt idx="215">
                  <c:v>-82.9202333691246</c:v>
                </c:pt>
                <c:pt idx="216">
                  <c:v>-308.633784126519</c:v>
                </c:pt>
                <c:pt idx="217">
                  <c:v>-505.409719935798</c:v>
                </c:pt>
                <c:pt idx="218">
                  <c:v>-685.10508550546</c:v>
                </c:pt>
                <c:pt idx="219">
                  <c:v>-893.901237768385</c:v>
                </c:pt>
                <c:pt idx="220">
                  <c:v>-948.779851480318</c:v>
                </c:pt>
                <c:pt idx="221">
                  <c:v>-1044.24049955504</c:v>
                </c:pt>
                <c:pt idx="222">
                  <c:v>-1169.48377362961</c:v>
                </c:pt>
                <c:pt idx="223">
                  <c:v>-1198.70378859726</c:v>
                </c:pt>
                <c:pt idx="224">
                  <c:v>-1280.6538968203</c:v>
                </c:pt>
                <c:pt idx="225">
                  <c:v>-1255.829773964</c:v>
                </c:pt>
                <c:pt idx="226">
                  <c:v>-1215.79350311097</c:v>
                </c:pt>
                <c:pt idx="227">
                  <c:v>-1263.75478308575</c:v>
                </c:pt>
                <c:pt idx="228">
                  <c:v>-1194.05214573415</c:v>
                </c:pt>
                <c:pt idx="229">
                  <c:v>-1098.46187748046</c:v>
                </c:pt>
                <c:pt idx="230">
                  <c:v>-1057.32328939707</c:v>
                </c:pt>
                <c:pt idx="231">
                  <c:v>-956.50172531447</c:v>
                </c:pt>
                <c:pt idx="232">
                  <c:v>-899.220923121318</c:v>
                </c:pt>
                <c:pt idx="233">
                  <c:v>-748.675188927088</c:v>
                </c:pt>
                <c:pt idx="234">
                  <c:v>-561.924197226894</c:v>
                </c:pt>
                <c:pt idx="235">
                  <c:v>-442.401030261146</c:v>
                </c:pt>
                <c:pt idx="236">
                  <c:v>-253.304121831381</c:v>
                </c:pt>
                <c:pt idx="237">
                  <c:v>-177.534056624514</c:v>
                </c:pt>
                <c:pt idx="238">
                  <c:v>36.1075832424594</c:v>
                </c:pt>
                <c:pt idx="239">
                  <c:v>192.667164865959</c:v>
                </c:pt>
                <c:pt idx="240">
                  <c:v>360.919532980478</c:v>
                </c:pt>
                <c:pt idx="241">
                  <c:v>563.268209402437</c:v>
                </c:pt>
                <c:pt idx="242">
                  <c:v>764.918820990913</c:v>
                </c:pt>
                <c:pt idx="243">
                  <c:v>1011.7698753031</c:v>
                </c:pt>
                <c:pt idx="244">
                  <c:v>1188.74746985889</c:v>
                </c:pt>
                <c:pt idx="245">
                  <c:v>1410.39298853768</c:v>
                </c:pt>
                <c:pt idx="246">
                  <c:v>1653.1557859214</c:v>
                </c:pt>
                <c:pt idx="247">
                  <c:v>1882.86559268117</c:v>
                </c:pt>
                <c:pt idx="248">
                  <c:v>2110.29763583475</c:v>
                </c:pt>
                <c:pt idx="249">
                  <c:v>2323.96423908191</c:v>
                </c:pt>
                <c:pt idx="250">
                  <c:v>2569.58094206721</c:v>
                </c:pt>
                <c:pt idx="251">
                  <c:v>2812.17650218985</c:v>
                </c:pt>
                <c:pt idx="252">
                  <c:v>3063.36100872042</c:v>
                </c:pt>
                <c:pt idx="253">
                  <c:v>3288.17364572351</c:v>
                </c:pt>
                <c:pt idx="254">
                  <c:v>3532.35079280009</c:v>
                </c:pt>
                <c:pt idx="255">
                  <c:v>3807.31559110683</c:v>
                </c:pt>
                <c:pt idx="256">
                  <c:v>4101.00524948625</c:v>
                </c:pt>
                <c:pt idx="257">
                  <c:v>4276.13892258669</c:v>
                </c:pt>
                <c:pt idx="258">
                  <c:v>4549.87232520993</c:v>
                </c:pt>
                <c:pt idx="259">
                  <c:v>4841.93398914152</c:v>
                </c:pt>
                <c:pt idx="260">
                  <c:v>5015.06555234693</c:v>
                </c:pt>
                <c:pt idx="261">
                  <c:v>5228.83857571627</c:v>
                </c:pt>
                <c:pt idx="262">
                  <c:v>5483.2886824933</c:v>
                </c:pt>
                <c:pt idx="263">
                  <c:v>5698.38152774388</c:v>
                </c:pt>
                <c:pt idx="264">
                  <c:v>5942.19608874666</c:v>
                </c:pt>
                <c:pt idx="265">
                  <c:v>6169.03526652325</c:v>
                </c:pt>
                <c:pt idx="266">
                  <c:v>6401.64566852596</c:v>
                </c:pt>
                <c:pt idx="267">
                  <c:v>6605.78858244407</c:v>
                </c:pt>
                <c:pt idx="268">
                  <c:v>6815.26073466208</c:v>
                </c:pt>
                <c:pt idx="269">
                  <c:v>7075.92111723667</c:v>
                </c:pt>
                <c:pt idx="270">
                  <c:v>7284.71681012876</c:v>
                </c:pt>
                <c:pt idx="271">
                  <c:v>7441.56282630208</c:v>
                </c:pt>
                <c:pt idx="272">
                  <c:v>7638.10663534347</c:v>
                </c:pt>
                <c:pt idx="273">
                  <c:v>7873.87431913371</c:v>
                </c:pt>
                <c:pt idx="274">
                  <c:v>8034.61665973315</c:v>
                </c:pt>
                <c:pt idx="275">
                  <c:v>8211.80624623699</c:v>
                </c:pt>
                <c:pt idx="276">
                  <c:v>8416.84680626911</c:v>
                </c:pt>
                <c:pt idx="277">
                  <c:v>8615.39250475635</c:v>
                </c:pt>
                <c:pt idx="278">
                  <c:v>8761.66721890122</c:v>
                </c:pt>
                <c:pt idx="279">
                  <c:v>8913.06664049102</c:v>
                </c:pt>
                <c:pt idx="280">
                  <c:v>9092.06344475686</c:v>
                </c:pt>
                <c:pt idx="281">
                  <c:v>9298.87259968744</c:v>
                </c:pt>
                <c:pt idx="282">
                  <c:v>9441.99526573341</c:v>
                </c:pt>
                <c:pt idx="283">
                  <c:v>9544.33917803349</c:v>
                </c:pt>
                <c:pt idx="284">
                  <c:v>9708.89902291609</c:v>
                </c:pt>
                <c:pt idx="285">
                  <c:v>9867.08068290946</c:v>
                </c:pt>
                <c:pt idx="286">
                  <c:v>9961.73769437468</c:v>
                </c:pt>
                <c:pt idx="287">
                  <c:v>10061.5689175607</c:v>
                </c:pt>
                <c:pt idx="288">
                  <c:v>10189.7255882043</c:v>
                </c:pt>
                <c:pt idx="289">
                  <c:v>10311.5540837441</c:v>
                </c:pt>
                <c:pt idx="290">
                  <c:v>10427.3396590415</c:v>
                </c:pt>
                <c:pt idx="291">
                  <c:v>10537.1696020033</c:v>
                </c:pt>
                <c:pt idx="292">
                  <c:v>10595.3779963488</c:v>
                </c:pt>
                <c:pt idx="293">
                  <c:v>10716.4616968025</c:v>
                </c:pt>
                <c:pt idx="294">
                  <c:v>10820.4463204749</c:v>
                </c:pt>
                <c:pt idx="295">
                  <c:v>10918.8807821284</c:v>
                </c:pt>
                <c:pt idx="296">
                  <c:v>10988.999189712</c:v>
                </c:pt>
                <c:pt idx="297">
                  <c:v>11030.9194668892</c:v>
                </c:pt>
                <c:pt idx="298">
                  <c:v>11101.9623850291</c:v>
                </c:pt>
                <c:pt idx="299">
                  <c:v>11202.2532554993</c:v>
                </c:pt>
                <c:pt idx="300">
                  <c:v>11263.2817841739</c:v>
                </c:pt>
                <c:pt idx="301">
                  <c:v>11308.2631442504</c:v>
                </c:pt>
                <c:pt idx="302">
                  <c:v>11348.362347462</c:v>
                </c:pt>
                <c:pt idx="303">
                  <c:v>11418.2389876937</c:v>
                </c:pt>
                <c:pt idx="304">
                  <c:v>11472.2716249187</c:v>
                </c:pt>
                <c:pt idx="305">
                  <c:v>11522.0392923412</c:v>
                </c:pt>
                <c:pt idx="306">
                  <c:v>11579.1222065443</c:v>
                </c:pt>
                <c:pt idx="307">
                  <c:v>11609.3422821738</c:v>
                </c:pt>
                <c:pt idx="308">
                  <c:v>11647.1607931071</c:v>
                </c:pt>
                <c:pt idx="309">
                  <c:v>11601.2015655853</c:v>
                </c:pt>
                <c:pt idx="310">
                  <c:v>11654.6435473682</c:v>
                </c:pt>
                <c:pt idx="311">
                  <c:v>11693.2307713178</c:v>
                </c:pt>
                <c:pt idx="312">
                  <c:v>11705.6649468045</c:v>
                </c:pt>
                <c:pt idx="313">
                  <c:v>11703.5266520892</c:v>
                </c:pt>
                <c:pt idx="314">
                  <c:v>11698.395515817</c:v>
                </c:pt>
                <c:pt idx="315">
                  <c:v>11759.0489786991</c:v>
                </c:pt>
                <c:pt idx="316">
                  <c:v>11794.1059752681</c:v>
                </c:pt>
                <c:pt idx="317">
                  <c:v>11780.8226514802</c:v>
                </c:pt>
                <c:pt idx="318">
                  <c:v>11776.5319797404</c:v>
                </c:pt>
                <c:pt idx="319">
                  <c:v>11758.690735244</c:v>
                </c:pt>
                <c:pt idx="320">
                  <c:v>11772.7795516182</c:v>
                </c:pt>
                <c:pt idx="321">
                  <c:v>11784.8111256776</c:v>
                </c:pt>
                <c:pt idx="322">
                  <c:v>11806.3507042339</c:v>
                </c:pt>
                <c:pt idx="323">
                  <c:v>11803.2018775884</c:v>
                </c:pt>
                <c:pt idx="324">
                  <c:v>11764.0452381414</c:v>
                </c:pt>
                <c:pt idx="325">
                  <c:v>11746.1974580136</c:v>
                </c:pt>
                <c:pt idx="326">
                  <c:v>11738.333648463</c:v>
                </c:pt>
                <c:pt idx="327">
                  <c:v>11774.8852292788</c:v>
                </c:pt>
                <c:pt idx="328">
                  <c:v>11798.7623062351</c:v>
                </c:pt>
                <c:pt idx="329">
                  <c:v>11764.3117621968</c:v>
                </c:pt>
                <c:pt idx="330">
                  <c:v>11694.5161742245</c:v>
                </c:pt>
                <c:pt idx="331">
                  <c:v>11680.9937607444</c:v>
                </c:pt>
                <c:pt idx="332">
                  <c:v>11712.4014034476</c:v>
                </c:pt>
                <c:pt idx="333">
                  <c:v>11720.1937900864</c:v>
                </c:pt>
                <c:pt idx="334">
                  <c:v>11727.3407228277</c:v>
                </c:pt>
                <c:pt idx="335">
                  <c:v>11688.1699541176</c:v>
                </c:pt>
                <c:pt idx="336">
                  <c:v>11659.9640969848</c:v>
                </c:pt>
                <c:pt idx="337">
                  <c:v>11619.9238800154</c:v>
                </c:pt>
                <c:pt idx="338">
                  <c:v>11602.4456804068</c:v>
                </c:pt>
                <c:pt idx="339">
                  <c:v>11607.6031512149</c:v>
                </c:pt>
                <c:pt idx="340">
                  <c:v>11635.4666025386</c:v>
                </c:pt>
                <c:pt idx="341">
                  <c:v>11628.904021951</c:v>
                </c:pt>
                <c:pt idx="342">
                  <c:v>11565.0994390597</c:v>
                </c:pt>
                <c:pt idx="343">
                  <c:v>11535.6314969773</c:v>
                </c:pt>
                <c:pt idx="344">
                  <c:v>11506.2377521497</c:v>
                </c:pt>
                <c:pt idx="345">
                  <c:v>11534.1707954377</c:v>
                </c:pt>
                <c:pt idx="346">
                  <c:v>11539.402350512</c:v>
                </c:pt>
                <c:pt idx="347">
                  <c:v>11544.8589883568</c:v>
                </c:pt>
                <c:pt idx="348">
                  <c:v>11504.825204954</c:v>
                </c:pt>
                <c:pt idx="349">
                  <c:v>11453.6607731584</c:v>
                </c:pt>
                <c:pt idx="350">
                  <c:v>11425.7221850456</c:v>
                </c:pt>
                <c:pt idx="351">
                  <c:v>11432.4830717172</c:v>
                </c:pt>
                <c:pt idx="352">
                  <c:v>11439.6546228998</c:v>
                </c:pt>
                <c:pt idx="353">
                  <c:v>11447.2641655388</c:v>
                </c:pt>
                <c:pt idx="354">
                  <c:v>11443.8959914294</c:v>
                </c:pt>
                <c:pt idx="355">
                  <c:v>11429.5709570338</c:v>
                </c:pt>
                <c:pt idx="356">
                  <c:v>11427.1862869193</c:v>
                </c:pt>
                <c:pt idx="357">
                  <c:v>11345.4423168914</c:v>
                </c:pt>
                <c:pt idx="358">
                  <c:v>11332.6590317141</c:v>
                </c:pt>
                <c:pt idx="359">
                  <c:v>11343.2895335236</c:v>
                </c:pt>
                <c:pt idx="360">
                  <c:v>11343.0192357207</c:v>
                </c:pt>
                <c:pt idx="361">
                  <c:v>11308.9701470573</c:v>
                </c:pt>
                <c:pt idx="362">
                  <c:v>11264.0202587814</c:v>
                </c:pt>
                <c:pt idx="363">
                  <c:v>11231.0443620036</c:v>
                </c:pt>
                <c:pt idx="364">
                  <c:v>11232.9140456723</c:v>
                </c:pt>
                <c:pt idx="365">
                  <c:v>11235.2987157868</c:v>
                </c:pt>
                <c:pt idx="366">
                  <c:v>11238.1839546936</c:v>
                </c:pt>
                <c:pt idx="367">
                  <c:v>11252.9919242918</c:v>
                </c:pt>
                <c:pt idx="368">
                  <c:v>11211.0629951865</c:v>
                </c:pt>
                <c:pt idx="369">
                  <c:v>11215.3312394926</c:v>
                </c:pt>
                <c:pt idx="370">
                  <c:v>11151.3713753771</c:v>
                </c:pt>
                <c:pt idx="371">
                  <c:v>11133.5507815348</c:v>
                </c:pt>
                <c:pt idx="372">
                  <c:v>11127.5162358865</c:v>
                </c:pt>
                <c:pt idx="373">
                  <c:v>11121.7908373342</c:v>
                </c:pt>
                <c:pt idx="374">
                  <c:v>11105.0986860629</c:v>
                </c:pt>
                <c:pt idx="375">
                  <c:v>11088.4273354998</c:v>
                </c:pt>
                <c:pt idx="376">
                  <c:v>11060.4942922118</c:v>
                </c:pt>
                <c:pt idx="377">
                  <c:v>11044.1288550843</c:v>
                </c:pt>
                <c:pt idx="378">
                  <c:v>11027.8376152116</c:v>
                </c:pt>
                <c:pt idx="379">
                  <c:v>11045.8830161478</c:v>
                </c:pt>
                <c:pt idx="380">
                  <c:v>11029.5660057577</c:v>
                </c:pt>
                <c:pt idx="381">
                  <c:v>11036.0219409004</c:v>
                </c:pt>
                <c:pt idx="382">
                  <c:v>10973.6654926484</c:v>
                </c:pt>
                <c:pt idx="383">
                  <c:v>10979.7038967682</c:v>
                </c:pt>
                <c:pt idx="384">
                  <c:v>10962.5451362937</c:v>
                </c:pt>
                <c:pt idx="385">
                  <c:v>10979.3111979377</c:v>
                </c:pt>
                <c:pt idx="386">
                  <c:v>10972.7227846927</c:v>
                </c:pt>
                <c:pt idx="387">
                  <c:v>10942.6962609739</c:v>
                </c:pt>
                <c:pt idx="388">
                  <c:v>10934.903874335</c:v>
                </c:pt>
                <c:pt idx="389">
                  <c:v>10926.3758226094</c:v>
                </c:pt>
                <c:pt idx="390">
                  <c:v>10928.4584406007</c:v>
                </c:pt>
                <c:pt idx="391">
                  <c:v>10884.0603557475</c:v>
                </c:pt>
                <c:pt idx="392">
                  <c:v>10861.3119223419</c:v>
                </c:pt>
                <c:pt idx="393">
                  <c:v>10871.754231852</c:v>
                </c:pt>
                <c:pt idx="394">
                  <c:v>10858.0822420137</c:v>
                </c:pt>
                <c:pt idx="395">
                  <c:v>10865.9460515643</c:v>
                </c:pt>
                <c:pt idx="396">
                  <c:v>10838.034649737</c:v>
                </c:pt>
                <c:pt idx="397">
                  <c:v>10785.6729252737</c:v>
                </c:pt>
                <c:pt idx="398">
                  <c:v>10754.5023654529</c:v>
                </c:pt>
                <c:pt idx="399">
                  <c:v>10755.8423778741</c:v>
                </c:pt>
                <c:pt idx="400">
                  <c:v>10732.371008326</c:v>
                </c:pt>
                <c:pt idx="401">
                  <c:v>10718.2821919518</c:v>
                </c:pt>
                <c:pt idx="402">
                  <c:v>10679.1287410665</c:v>
                </c:pt>
                <c:pt idx="403">
                  <c:v>10649.10002634</c:v>
                </c:pt>
                <c:pt idx="404">
                  <c:v>10593.7445771952</c:v>
                </c:pt>
                <c:pt idx="405">
                  <c:v>10581.5671716038</c:v>
                </c:pt>
                <c:pt idx="406">
                  <c:v>10543.7932996992</c:v>
                </c:pt>
                <c:pt idx="407">
                  <c:v>10526.0448449939</c:v>
                </c:pt>
                <c:pt idx="408">
                  <c:v>10493.8637532428</c:v>
                </c:pt>
                <c:pt idx="409">
                  <c:v>10435.6703958009</c:v>
                </c:pt>
                <c:pt idx="410">
                  <c:v>10397.0831718514</c:v>
                </c:pt>
                <c:pt idx="411">
                  <c:v>10355.0809855573</c:v>
                </c:pt>
                <c:pt idx="412">
                  <c:v>10286.6422581912</c:v>
                </c:pt>
                <c:pt idx="413">
                  <c:v>10225.9441562804</c:v>
                </c:pt>
                <c:pt idx="414">
                  <c:v>10172.8444896733</c:v>
                </c:pt>
                <c:pt idx="415">
                  <c:v>10115.7615754703</c:v>
                </c:pt>
                <c:pt idx="416">
                  <c:v>10031.6745215814</c:v>
                </c:pt>
                <c:pt idx="417">
                  <c:v>9954.76229337886</c:v>
                </c:pt>
                <c:pt idx="418">
                  <c:v>9873.44585765835</c:v>
                </c:pt>
                <c:pt idx="419">
                  <c:v>9821.90685895795</c:v>
                </c:pt>
                <c:pt idx="420">
                  <c:v>9742.81039447746</c:v>
                </c:pt>
                <c:pt idx="421">
                  <c:v>9636.02268384771</c:v>
                </c:pt>
                <c:pt idx="422">
                  <c:v>9547.17160886627</c:v>
                </c:pt>
                <c:pt idx="423">
                  <c:v>9453.24909974883</c:v>
                </c:pt>
                <c:pt idx="424">
                  <c:v>9365.5696406165</c:v>
                </c:pt>
                <c:pt idx="425">
                  <c:v>9249.69205107775</c:v>
                </c:pt>
                <c:pt idx="426">
                  <c:v>9128.37799844664</c:v>
                </c:pt>
                <c:pt idx="427">
                  <c:v>9035.8331702631</c:v>
                </c:pt>
                <c:pt idx="428">
                  <c:v>8903.30967432057</c:v>
                </c:pt>
                <c:pt idx="429">
                  <c:v>8776.46250704244</c:v>
                </c:pt>
                <c:pt idx="430">
                  <c:v>8620.87338212543</c:v>
                </c:pt>
                <c:pt idx="431">
                  <c:v>8505.08780682804</c:v>
                </c:pt>
                <c:pt idx="432">
                  <c:v>8371.81951579946</c:v>
                </c:pt>
                <c:pt idx="433">
                  <c:v>8209.54774075181</c:v>
                </c:pt>
                <c:pt idx="434">
                  <c:v>8041.07774463312</c:v>
                </c:pt>
                <c:pt idx="435">
                  <c:v>7866.34216474643</c:v>
                </c:pt>
                <c:pt idx="436">
                  <c:v>7708.16050475306</c:v>
                </c:pt>
                <c:pt idx="437">
                  <c:v>7566.48025084803</c:v>
                </c:pt>
                <c:pt idx="438">
                  <c:v>7372.6179746377</c:v>
                </c:pt>
                <c:pt idx="439">
                  <c:v>7172.29633114782</c:v>
                </c:pt>
                <c:pt idx="440">
                  <c:v>6954.04738072845</c:v>
                </c:pt>
                <c:pt idx="441">
                  <c:v>6763.61078097383</c:v>
                </c:pt>
                <c:pt idx="442">
                  <c:v>6555.21666400241</c:v>
                </c:pt>
                <c:pt idx="443">
                  <c:v>6351.74297241364</c:v>
                </c:pt>
                <c:pt idx="444">
                  <c:v>6118.87788746005</c:v>
                </c:pt>
                <c:pt idx="445">
                  <c:v>5890.95773645037</c:v>
                </c:pt>
                <c:pt idx="446">
                  <c:v>5645.12937701384</c:v>
                </c:pt>
                <c:pt idx="447">
                  <c:v>5404.30846799293</c:v>
                </c:pt>
                <c:pt idx="448">
                  <c:v>5179.98057969148</c:v>
                </c:pt>
                <c:pt idx="449">
                  <c:v>4903.5624842909</c:v>
                </c:pt>
                <c:pt idx="450">
                  <c:v>4643.75830871855</c:v>
                </c:pt>
                <c:pt idx="451">
                  <c:v>4377.76363838255</c:v>
                </c:pt>
                <c:pt idx="452">
                  <c:v>4117.10325580795</c:v>
                </c:pt>
                <c:pt idx="453">
                  <c:v>3838.99233065726</c:v>
                </c:pt>
                <c:pt idx="454">
                  <c:v>3532.09553940241</c:v>
                </c:pt>
                <c:pt idx="455">
                  <c:v>3253.72595544458</c:v>
                </c:pt>
                <c:pt idx="456">
                  <c:v>2969.68780022408</c:v>
                </c:pt>
                <c:pt idx="457">
                  <c:v>2657.23446628859</c:v>
                </c:pt>
                <c:pt idx="458">
                  <c:v>2362.26733467885</c:v>
                </c:pt>
                <c:pt idx="459">
                  <c:v>2016.50314605386</c:v>
                </c:pt>
                <c:pt idx="460">
                  <c:v>1722.44727220076</c:v>
                </c:pt>
                <c:pt idx="461">
                  <c:v>1389.3628542147</c:v>
                </c:pt>
                <c:pt idx="462">
                  <c:v>1085.86139479433</c:v>
                </c:pt>
                <c:pt idx="463">
                  <c:v>743.489219238392</c:v>
                </c:pt>
                <c:pt idx="464">
                  <c:v>408.198409295008</c:v>
                </c:pt>
                <c:pt idx="465">
                  <c:v>68.7495689604496</c:v>
                </c:pt>
                <c:pt idx="466">
                  <c:v>-274.649720216682</c:v>
                </c:pt>
                <c:pt idx="467">
                  <c:v>-621.785026692288</c:v>
                </c:pt>
                <c:pt idx="468">
                  <c:v>-972.43541407198</c:v>
                </c:pt>
                <c:pt idx="469">
                  <c:v>-1326.37379793929</c:v>
                </c:pt>
                <c:pt idx="470">
                  <c:v>-1671.92751746095</c:v>
                </c:pt>
                <c:pt idx="471">
                  <c:v>-2043.17768876055</c:v>
                </c:pt>
                <c:pt idx="472">
                  <c:v>-2394.12183787311</c:v>
                </c:pt>
                <c:pt idx="473">
                  <c:v>-2781.71101786963</c:v>
                </c:pt>
                <c:pt idx="474">
                  <c:v>-3137.05429294372</c:v>
                </c:pt>
                <c:pt idx="475">
                  <c:v>-3505.65484070403</c:v>
                </c:pt>
                <c:pt idx="476">
                  <c:v>-3864.3736231859</c:v>
                </c:pt>
                <c:pt idx="477">
                  <c:v>-4235.82774105098</c:v>
                </c:pt>
                <c:pt idx="478">
                  <c:v>-4596.87246818868</c:v>
                </c:pt>
                <c:pt idx="479">
                  <c:v>-4981.55980759766</c:v>
                </c:pt>
                <c:pt idx="480">
                  <c:v>-5355.30113428906</c:v>
                </c:pt>
                <c:pt idx="481">
                  <c:v>-5729.26553913935</c:v>
                </c:pt>
                <c:pt idx="482">
                  <c:v>-6114.62103053849</c:v>
                </c:pt>
                <c:pt idx="483">
                  <c:v>-6476.77572969732</c:v>
                </c:pt>
                <c:pt idx="484">
                  <c:v>-6849.77619555021</c:v>
                </c:pt>
                <c:pt idx="485">
                  <c:v>-7221.9098318005</c:v>
                </c:pt>
                <c:pt idx="486">
                  <c:v>-7604.34401294593</c:v>
                </c:pt>
                <c:pt idx="487">
                  <c:v>-7985.36724589311</c:v>
                </c:pt>
                <c:pt idx="488">
                  <c:v>-8341.82929888543</c:v>
                </c:pt>
                <c:pt idx="489">
                  <c:v>-8741.89540161743</c:v>
                </c:pt>
                <c:pt idx="490">
                  <c:v>-9094.18818439094</c:v>
                </c:pt>
                <c:pt idx="491">
                  <c:v>-9455.43676409791</c:v>
                </c:pt>
                <c:pt idx="492">
                  <c:v>-9802.7025331048</c:v>
                </c:pt>
                <c:pt idx="493">
                  <c:v>-10158.1957756136</c:v>
                </c:pt>
                <c:pt idx="494">
                  <c:v>-10510.4230556839</c:v>
                </c:pt>
                <c:pt idx="495">
                  <c:v>-10859.1295226718</c:v>
                </c:pt>
                <c:pt idx="496">
                  <c:v>-11192.6238416629</c:v>
                </c:pt>
                <c:pt idx="497">
                  <c:v>-11533.5376024002</c:v>
                </c:pt>
                <c:pt idx="498">
                  <c:v>-11870.1867610113</c:v>
                </c:pt>
                <c:pt idx="499">
                  <c:v>-12202.3310244257</c:v>
                </c:pt>
                <c:pt idx="500">
                  <c:v>-12518.2944498225</c:v>
                </c:pt>
                <c:pt idx="501">
                  <c:v>-12840.724805178</c:v>
                </c:pt>
                <c:pt idx="502">
                  <c:v>-13157.9549633368</c:v>
                </c:pt>
                <c:pt idx="503">
                  <c:v>-13469.7622396602</c:v>
                </c:pt>
                <c:pt idx="504">
                  <c:v>-13775.9287412327</c:v>
                </c:pt>
                <c:pt idx="505">
                  <c:v>-14053.3619099194</c:v>
                </c:pt>
                <c:pt idx="506">
                  <c:v>-14347.6130100144</c:v>
                </c:pt>
                <c:pt idx="507">
                  <c:v>-14612.7201052243</c:v>
                </c:pt>
                <c:pt idx="508">
                  <c:v>-14905.6846862925</c:v>
                </c:pt>
                <c:pt idx="509">
                  <c:v>-15169.1156519344</c:v>
                </c:pt>
                <c:pt idx="510">
                  <c:v>-15437.1457141884</c:v>
                </c:pt>
                <c:pt idx="511">
                  <c:v>-15698.1539308737</c:v>
                </c:pt>
                <c:pt idx="512">
                  <c:v>-15951.9647535645</c:v>
                </c:pt>
                <c:pt idx="513">
                  <c:v>-16209.8480907748</c:v>
                </c:pt>
                <c:pt idx="514">
                  <c:v>-16437.3203867948</c:v>
                </c:pt>
                <c:pt idx="515">
                  <c:v>-16679.9824218885</c:v>
                </c:pt>
                <c:pt idx="516">
                  <c:v>-16891.9224237599</c:v>
                </c:pt>
                <c:pt idx="517">
                  <c:v>-17084.4334471162</c:v>
                </c:pt>
                <c:pt idx="518">
                  <c:v>-17291.6940202455</c:v>
                </c:pt>
                <c:pt idx="519">
                  <c:v>-17467.8100139146</c:v>
                </c:pt>
                <c:pt idx="520">
                  <c:v>-17669.851393143</c:v>
                </c:pt>
                <c:pt idx="521">
                  <c:v>-17863.3757138985</c:v>
                </c:pt>
                <c:pt idx="522">
                  <c:v>-18025.3862989341</c:v>
                </c:pt>
                <c:pt idx="523">
                  <c:v>-18167.2118420013</c:v>
                </c:pt>
                <c:pt idx="524">
                  <c:v>-18334.5064182392</c:v>
                </c:pt>
                <c:pt idx="525">
                  <c:v>-18481.4117416741</c:v>
                </c:pt>
                <c:pt idx="526">
                  <c:v>-18607.8347167712</c:v>
                </c:pt>
                <c:pt idx="527">
                  <c:v>-18748.0076467451</c:v>
                </c:pt>
                <c:pt idx="528">
                  <c:v>-18856.0902808714</c:v>
                </c:pt>
                <c:pt idx="529">
                  <c:v>-18977.7667476877</c:v>
                </c:pt>
                <c:pt idx="530">
                  <c:v>-19055.7690314742</c:v>
                </c:pt>
                <c:pt idx="531">
                  <c:v>-19147.2330854853</c:v>
                </c:pt>
                <c:pt idx="532">
                  <c:v>-19229.2223069544</c:v>
                </c:pt>
                <c:pt idx="533">
                  <c:v>-19290.245898885</c:v>
                </c:pt>
                <c:pt idx="534">
                  <c:v>-19376.0180496305</c:v>
                </c:pt>
                <c:pt idx="535">
                  <c:v>-19417.8609980914</c:v>
                </c:pt>
                <c:pt idx="536">
                  <c:v>-19450.0611455762</c:v>
                </c:pt>
                <c:pt idx="537">
                  <c:v>-19484.0313031644</c:v>
                </c:pt>
                <c:pt idx="538">
                  <c:v>-19508.3106897176</c:v>
                </c:pt>
                <c:pt idx="539">
                  <c:v>-19534.3241121989</c:v>
                </c:pt>
                <c:pt idx="540">
                  <c:v>-19527.7431915259</c:v>
                </c:pt>
                <c:pt idx="541">
                  <c:v>-19522.8843167101</c:v>
                </c:pt>
                <c:pt idx="542">
                  <c:v>-19519.7504852064</c:v>
                </c:pt>
                <c:pt idx="543">
                  <c:v>-19495.4710986532</c:v>
                </c:pt>
                <c:pt idx="544">
                  <c:v>-19461.500941065</c:v>
                </c:pt>
                <c:pt idx="545">
                  <c:v>-19406.4212026027</c:v>
                </c:pt>
                <c:pt idx="546">
                  <c:v>-19387.4578451193</c:v>
                </c:pt>
                <c:pt idx="547">
                  <c:v>-19324.5652853513</c:v>
                </c:pt>
                <c:pt idx="548">
                  <c:v>-19252.101897932</c:v>
                </c:pt>
                <c:pt idx="549">
                  <c:v>-19192.9922674404</c:v>
                </c:pt>
                <c:pt idx="550">
                  <c:v>-19101.5282134293</c:v>
                </c:pt>
                <c:pt idx="551">
                  <c:v>-19023.5259296428</c:v>
                </c:pt>
                <c:pt idx="552">
                  <c:v>-19061.8023176072</c:v>
                </c:pt>
                <c:pt idx="553">
                  <c:v>-18976.5992744584</c:v>
                </c:pt>
                <c:pt idx="554">
                  <c:v>-18893.6253219284</c:v>
                </c:pt>
                <c:pt idx="555">
                  <c:v>-18732.882960365</c:v>
                </c:pt>
                <c:pt idx="556">
                  <c:v>-18620.2970233965</c:v>
                </c:pt>
                <c:pt idx="557">
                  <c:v>-18464.4422426474</c:v>
                </c:pt>
                <c:pt idx="558">
                  <c:v>-18311.1769040913</c:v>
                </c:pt>
                <c:pt idx="559">
                  <c:v>-18137.726523567</c:v>
                </c:pt>
                <c:pt idx="560">
                  <c:v>-17944.2022028114</c:v>
                </c:pt>
                <c:pt idx="561">
                  <c:v>-17810.7995965158</c:v>
                </c:pt>
                <c:pt idx="562">
                  <c:v>-17623.2438073579</c:v>
                </c:pt>
                <c:pt idx="563">
                  <c:v>-17438.8628252062</c:v>
                </c:pt>
                <c:pt idx="564">
                  <c:v>-17200.5926198948</c:v>
                </c:pt>
                <c:pt idx="565">
                  <c:v>-17000.0924135121</c:v>
                </c:pt>
                <c:pt idx="566">
                  <c:v>-16768.8701739071</c:v>
                </c:pt>
                <c:pt idx="567">
                  <c:v>-16518.5182869096</c:v>
                </c:pt>
                <c:pt idx="568">
                  <c:v>-16317.8339271433</c:v>
                </c:pt>
                <c:pt idx="569">
                  <c:v>-16064.0231044524</c:v>
                </c:pt>
                <c:pt idx="570">
                  <c:v>-15814.454683256</c:v>
                </c:pt>
                <c:pt idx="571">
                  <c:v>-15534.9848255131</c:v>
                </c:pt>
                <c:pt idx="572">
                  <c:v>-15260.1140643825</c:v>
                </c:pt>
                <c:pt idx="573">
                  <c:v>-14990.0290742918</c:v>
                </c:pt>
                <c:pt idx="574">
                  <c:v>-14702.0423881044</c:v>
                </c:pt>
                <c:pt idx="575">
                  <c:v>-14419.0268014358</c:v>
                </c:pt>
                <c:pt idx="576">
                  <c:v>-14107.478528345</c:v>
                </c:pt>
                <c:pt idx="577">
                  <c:v>-13801.3120267725</c:v>
                </c:pt>
                <c:pt idx="578">
                  <c:v>-13512.1800593644</c:v>
                </c:pt>
                <c:pt idx="579">
                  <c:v>-13172.2745922904</c:v>
                </c:pt>
                <c:pt idx="580">
                  <c:v>-12849.8442369349</c:v>
                </c:pt>
                <c:pt idx="581">
                  <c:v>-12567.9959159421</c:v>
                </c:pt>
                <c:pt idx="582">
                  <c:v>-12235.8516525277</c:v>
                </c:pt>
                <c:pt idx="583">
                  <c:v>-11887.7626984278</c:v>
                </c:pt>
                <c:pt idx="584">
                  <c:v>-11535.4091422018</c:v>
                </c:pt>
                <c:pt idx="585">
                  <c:v>-11179.0352322331</c:v>
                </c:pt>
                <c:pt idx="586">
                  <c:v>-10819.0932518188</c:v>
                </c:pt>
                <c:pt idx="587">
                  <c:v>-10455.4261762597</c:v>
                </c:pt>
                <c:pt idx="588">
                  <c:v>-10122.6082426661</c:v>
                </c:pt>
                <c:pt idx="589">
                  <c:v>-9786.9865512103</c:v>
                </c:pt>
                <c:pt idx="590">
                  <c:v>-9425.73797150332</c:v>
                </c:pt>
                <c:pt idx="591">
                  <c:v>-9039.12580226345</c:v>
                </c:pt>
                <c:pt idx="592">
                  <c:v>-8696.05439491308</c:v>
                </c:pt>
                <c:pt idx="593">
                  <c:v>-8316.7127509432</c:v>
                </c:pt>
                <c:pt idx="594">
                  <c:v>-7935.68951799603</c:v>
                </c:pt>
                <c:pt idx="595">
                  <c:v>-7576.13492782815</c:v>
                </c:pt>
                <c:pt idx="596">
                  <c:v>-7204.00129157786</c:v>
                </c:pt>
                <c:pt idx="597">
                  <c:v>-6831.00082572497</c:v>
                </c:pt>
                <c:pt idx="598">
                  <c:v>-6457.40633107736</c:v>
                </c:pt>
                <c:pt idx="599">
                  <c:v>-6094.93043065578</c:v>
                </c:pt>
                <c:pt idx="600">
                  <c:v>-5709.52623031669</c:v>
                </c:pt>
                <c:pt idx="601">
                  <c:v>-5335.78490362533</c:v>
                </c:pt>
                <c:pt idx="602">
                  <c:v>-4973.9771551939</c:v>
                </c:pt>
                <c:pt idx="603">
                  <c:v>-4590.05283707863</c:v>
                </c:pt>
                <c:pt idx="604">
                  <c:v>-4218.59871921355</c:v>
                </c:pt>
                <c:pt idx="605">
                  <c:v>-3837.00034575412</c:v>
                </c:pt>
                <c:pt idx="606">
                  <c:v>-3491.27938897135</c:v>
                </c:pt>
                <c:pt idx="607">
                  <c:v>-3113.05652291969</c:v>
                </c:pt>
                <c:pt idx="608">
                  <c:v>-2748.34693390076</c:v>
                </c:pt>
                <c:pt idx="609">
                  <c:v>-2397.4027847882</c:v>
                </c:pt>
                <c:pt idx="610">
                  <c:v>-2026.15261348862</c:v>
                </c:pt>
                <c:pt idx="611">
                  <c:v>-1680.59889396694</c:v>
                </c:pt>
                <c:pt idx="612">
                  <c:v>-1303.78091912207</c:v>
                </c:pt>
                <c:pt idx="613">
                  <c:v>-953.130531742356</c:v>
                </c:pt>
                <c:pt idx="614">
                  <c:v>-617.435020755547</c:v>
                </c:pt>
                <c:pt idx="615">
                  <c:v>-285.475527067182</c:v>
                </c:pt>
                <c:pt idx="616">
                  <c:v>42.5335177785612</c:v>
                </c:pt>
                <c:pt idx="617">
                  <c:v>412.143714188309</c:v>
                </c:pt>
                <c:pt idx="618">
                  <c:v>743.076094255467</c:v>
                </c:pt>
                <c:pt idx="619">
                  <c:v>1092.13245356865</c:v>
                </c:pt>
                <c:pt idx="620">
                  <c:v>1379.66197166189</c:v>
                </c:pt>
                <c:pt idx="621">
                  <c:v>1684.95335894148</c:v>
                </c:pt>
                <c:pt idx="622">
                  <c:v>2030.71754756649</c:v>
                </c:pt>
                <c:pt idx="623">
                  <c:v>2337.12447466499</c:v>
                </c:pt>
                <c:pt idx="624">
                  <c:v>2615.46270419643</c:v>
                </c:pt>
                <c:pt idx="625">
                  <c:v>2910.9406549057</c:v>
                </c:pt>
                <c:pt idx="626">
                  <c:v>3212.18982984111</c:v>
                </c:pt>
                <c:pt idx="627">
                  <c:v>3518.88233903366</c:v>
                </c:pt>
                <c:pt idx="628">
                  <c:v>3808.43305967315</c:v>
                </c:pt>
                <c:pt idx="629">
                  <c:v>4091.9730332253</c:v>
                </c:pt>
                <c:pt idx="630">
                  <c:v>4335.08811258373</c:v>
                </c:pt>
                <c:pt idx="631">
                  <c:v>4583.45249266732</c:v>
                </c:pt>
                <c:pt idx="632">
                  <c:v>4848.43079257909</c:v>
                </c:pt>
                <c:pt idx="633">
                  <c:v>5107.07806734689</c:v>
                </c:pt>
                <c:pt idx="634">
                  <c:v>5347.89897636779</c:v>
                </c:pt>
                <c:pt idx="635">
                  <c:v>5582.28754031555</c:v>
                </c:pt>
                <c:pt idx="636">
                  <c:v>5798.76789583645</c:v>
                </c:pt>
                <c:pt idx="637">
                  <c:v>6020.19318530127</c:v>
                </c:pt>
                <c:pt idx="638">
                  <c:v>6246.54646786759</c:v>
                </c:pt>
                <c:pt idx="639">
                  <c:v>6454.940584839</c:v>
                </c:pt>
                <c:pt idx="640">
                  <c:v>6668.2567755712</c:v>
                </c:pt>
                <c:pt idx="641">
                  <c:v>6852.18633952422</c:v>
                </c:pt>
                <c:pt idx="642">
                  <c:v>7018.18859654776</c:v>
                </c:pt>
                <c:pt idx="643">
                  <c:v>7200.6110772693</c:v>
                </c:pt>
                <c:pt idx="644">
                  <c:v>7376.61071764069</c:v>
                </c:pt>
                <c:pt idx="645">
                  <c:v>7580.55155958917</c:v>
                </c:pt>
                <c:pt idx="646">
                  <c:v>7755.28713947587</c:v>
                </c:pt>
                <c:pt idx="647">
                  <c:v>7912.31734010577</c:v>
                </c:pt>
                <c:pt idx="648">
                  <c:v>8074.58911515343</c:v>
                </c:pt>
                <c:pt idx="649">
                  <c:v>8219.29720167078</c:v>
                </c:pt>
                <c:pt idx="650">
                  <c:v>8369.40216343452</c:v>
                </c:pt>
                <c:pt idx="651">
                  <c:v>8490.67190188519</c:v>
                </c:pt>
                <c:pt idx="652">
                  <c:v>8628.9588646521</c:v>
                </c:pt>
                <c:pt idx="653">
                  <c:v>8784.36195157219</c:v>
                </c:pt>
                <c:pt idx="654">
                  <c:v>8922.66596171087</c:v>
                </c:pt>
                <c:pt idx="655">
                  <c:v>9032.54021885318</c:v>
                </c:pt>
                <c:pt idx="656">
                  <c:v>9148.41780839194</c:v>
                </c:pt>
                <c:pt idx="657">
                  <c:v>9224.65747203549</c:v>
                </c:pt>
                <c:pt idx="658">
                  <c:v>9284.26059468659</c:v>
                </c:pt>
                <c:pt idx="659">
                  <c:v>9407.43105613437</c:v>
                </c:pt>
                <c:pt idx="660">
                  <c:v>9468.45958480898</c:v>
                </c:pt>
                <c:pt idx="661">
                  <c:v>9558.99584477827</c:v>
                </c:pt>
                <c:pt idx="662">
                  <c:v>9644.85422994501</c:v>
                </c:pt>
                <c:pt idx="663">
                  <c:v>9737.6104611543</c:v>
                </c:pt>
                <c:pt idx="664">
                  <c:v>9814.52268935687</c:v>
                </c:pt>
                <c:pt idx="665">
                  <c:v>9864.29035677935</c:v>
                </c:pt>
                <c:pt idx="666">
                  <c:v>9921.37327098241</c:v>
                </c:pt>
                <c:pt idx="667">
                  <c:v>9963.0331421007</c:v>
                </c:pt>
                <c:pt idx="668">
                  <c:v>10023.7312440115</c:v>
                </c:pt>
                <c:pt idx="669">
                  <c:v>10080.7301758888</c:v>
                </c:pt>
                <c:pt idx="670">
                  <c:v>10111.2925666941</c:v>
                </c:pt>
                <c:pt idx="671">
                  <c:v>10172.7593816213</c:v>
                </c:pt>
                <c:pt idx="672">
                  <c:v>10196.6333525968</c:v>
                </c:pt>
                <c:pt idx="673">
                  <c:v>10205.9348533703</c:v>
                </c:pt>
                <c:pt idx="674">
                  <c:v>10246.5628990532</c:v>
                </c:pt>
                <c:pt idx="675">
                  <c:v>10272.8969754689</c:v>
                </c:pt>
                <c:pt idx="676">
                  <c:v>10307.953972038</c:v>
                </c:pt>
                <c:pt idx="677">
                  <c:v>10317.5502392276</c:v>
                </c:pt>
                <c:pt idx="678">
                  <c:v>10336.1391584653</c:v>
                </c:pt>
                <c:pt idx="679">
                  <c:v>10363.8528138618</c:v>
                </c:pt>
                <c:pt idx="680">
                  <c:v>10377.941630236</c:v>
                </c:pt>
                <c:pt idx="681">
                  <c:v>10389.9732042954</c:v>
                </c:pt>
                <c:pt idx="682">
                  <c:v>10388.6331918742</c:v>
                </c:pt>
                <c:pt idx="683">
                  <c:v>10431.2435471838</c:v>
                </c:pt>
                <c:pt idx="684">
                  <c:v>10426.4062942032</c:v>
                </c:pt>
                <c:pt idx="685">
                  <c:v>10454.3176960304</c:v>
                </c:pt>
                <c:pt idx="686">
                  <c:v>10469.3334774574</c:v>
                </c:pt>
                <c:pt idx="687">
                  <c:v>10460.1258763181</c:v>
                </c:pt>
                <c:pt idx="688">
                  <c:v>10461.1233622968</c:v>
                </c:pt>
                <c:pt idx="689">
                  <c:v>10472.4320002137</c:v>
                </c:pt>
                <c:pt idx="690">
                  <c:v>10471.2751851741</c:v>
                </c:pt>
                <c:pt idx="691">
                  <c:v>10480.6323626715</c:v>
                </c:pt>
                <c:pt idx="692">
                  <c:v>10454.8410279308</c:v>
                </c:pt>
                <c:pt idx="693">
                  <c:v>10474.0732100584</c:v>
                </c:pt>
                <c:pt idx="694">
                  <c:v>10469.7803473109</c:v>
                </c:pt>
                <c:pt idx="695">
                  <c:v>10453.4891695784</c:v>
                </c:pt>
                <c:pt idx="696">
                  <c:v>10459.6026989119</c:v>
                </c:pt>
                <c:pt idx="697">
                  <c:v>10453.8818684089</c:v>
                </c:pt>
                <c:pt idx="698">
                  <c:v>10447.843464289</c:v>
                </c:pt>
                <c:pt idx="699">
                  <c:v>10441.5611396084</c:v>
                </c:pt>
                <c:pt idx="700">
                  <c:v>10423.6654089769</c:v>
                </c:pt>
                <c:pt idx="701">
                  <c:v>10428.5426238781</c:v>
                </c:pt>
                <c:pt idx="702">
                  <c:v>10410.497222942</c:v>
                </c:pt>
                <c:pt idx="703">
                  <c:v>10415.3486673259</c:v>
                </c:pt>
                <c:pt idx="704">
                  <c:v>10408.8345134758</c:v>
                </c:pt>
                <c:pt idx="705">
                  <c:v>10402.4481702975</c:v>
                </c:pt>
                <c:pt idx="706">
                  <c:v>10407.6797253718</c:v>
                </c:pt>
                <c:pt idx="707">
                  <c:v>10401.6965677278</c:v>
                </c:pt>
                <c:pt idx="708">
                  <c:v>10407.4219662802</c:v>
                </c:pt>
                <c:pt idx="709">
                  <c:v>10390.5769209509</c:v>
                </c:pt>
                <c:pt idx="710">
                  <c:v>10385.5179238157</c:v>
                </c:pt>
                <c:pt idx="711">
                  <c:v>10403.718605976</c:v>
                </c:pt>
                <c:pt idx="712">
                  <c:v>10376.5707706923</c:v>
                </c:pt>
                <c:pt idx="713">
                  <c:v>10384.1803133313</c:v>
                </c:pt>
                <c:pt idx="714">
                  <c:v>10380.8121392219</c:v>
                </c:pt>
                <c:pt idx="715">
                  <c:v>10400.8064912926</c:v>
                </c:pt>
                <c:pt idx="716">
                  <c:v>10375.5422302006</c:v>
                </c:pt>
                <c:pt idx="717">
                  <c:v>10373.6725465319</c:v>
                </c:pt>
                <c:pt idx="718">
                  <c:v>10395.2086478209</c:v>
                </c:pt>
                <c:pt idx="719">
                  <c:v>10394.3993541416</c:v>
                </c:pt>
                <c:pt idx="720">
                  <c:v>10299.7507435562</c:v>
                </c:pt>
              </c:numCache>
            </c:numRef>
          </c:yVal>
          <c:smooth val="1"/>
        </c:ser>
        <c:axId val="59499453"/>
        <c:axId val="25139853"/>
      </c:scatterChart>
      <c:valAx>
        <c:axId val="59499453"/>
        <c:scaling>
          <c:orientation val="minMax"/>
          <c:max val="540"/>
          <c:min val="-180"/>
        </c:scaling>
        <c:delete val="0"/>
        <c:axPos val="b"/>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905283037141059"/>
              <c:y val="0.905197560328825"/>
            </c:manualLayout>
          </c:layout>
          <c:overlay val="0"/>
          <c:spPr>
            <a:noFill/>
            <a:ln w="0">
              <a:noFill/>
            </a:ln>
          </c:spPr>
        </c:title>
        <c:numFmt formatCode="0\°" sourceLinked="0"/>
        <c:majorTickMark val="out"/>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25139853"/>
        <c:crossesAt val="0"/>
        <c:crossBetween val="midCat"/>
        <c:majorUnit val="90"/>
        <c:minorUnit val="45"/>
      </c:valAx>
      <c:valAx>
        <c:axId val="25139853"/>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0" sz="1000" strike="noStrike" u="sng">
                    <a:uFillTx/>
                    <a:latin typeface="Arial"/>
                  </a:rPr>
                  <a:t> </a:t>
                </a:r>
                <a:r>
                  <a:rPr b="0" sz="1000" strike="noStrike" u="sng">
                    <a:uFillTx/>
                    <a:latin typeface="Times New Roman"/>
                  </a:rPr>
                  <a:t>F</a:t>
                </a:r>
                <a:r>
                  <a:rPr b="0" sz="1000" strike="noStrike" u="sng">
                    <a:uFillTx/>
                    <a:latin typeface="Arial"/>
                  </a:rPr>
                  <a:t>  </a:t>
                </a:r>
                <a:r>
                  <a:rPr b="1" sz="1000" strike="noStrike" u="none">
                    <a:uFillTx/>
                    <a:latin typeface="Arial"/>
                  </a:rPr>
                  <a:t/>
                </a:r>
              </a:p>
              <a:p>
                <a:pPr>
                  <a:defRPr b="0" sz="1300" strike="noStrike" u="none">
                    <a:uFillTx/>
                    <a:latin typeface="Arial"/>
                  </a:defRPr>
                </a:pPr>
                <a:r>
                  <a:rPr b="0" sz="1000" strike="noStrike" u="none">
                    <a:uFillTx/>
                    <a:latin typeface="Arial"/>
                  </a:rPr>
                  <a:t>N</a:t>
                </a:r>
              </a:p>
            </c:rich>
          </c:tx>
          <c:layout>
            <c:manualLayout>
              <c:xMode val="edge"/>
              <c:yMode val="edge"/>
              <c:x val="0.0351072587283909"/>
              <c:y val="0.0140546274197826"/>
            </c:manualLayout>
          </c:layout>
          <c:overlay val="0"/>
          <c:spPr>
            <a:noFill/>
            <a:ln w="0">
              <a:noFill/>
            </a:ln>
          </c:spPr>
        </c:title>
        <c:numFmt formatCode="0" sourceLinked="0"/>
        <c:majorTickMark val="out"/>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59499453"/>
        <c:crossesAt val="-180"/>
        <c:crossBetween val="midCat"/>
        <c:majorUnit val="10000"/>
        <c:minorUnit val="5000"/>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150" strike="noStrike" u="none">
                <a:solidFill>
                  <a:srgbClr val="000000"/>
                </a:solidFill>
                <a:uFillTx/>
                <a:latin typeface="Arial"/>
              </a:rPr>
              <a:t>Gleitbahnkraft</a:t>
            </a:r>
          </a:p>
        </c:rich>
      </c:tx>
      <c:overlay val="0"/>
      <c:spPr>
        <a:noFill/>
        <a:ln w="0">
          <a:noFill/>
        </a:ln>
      </c:spPr>
    </c:title>
    <c:autoTitleDeleted val="0"/>
    <c:plotArea>
      <c:layout>
        <c:manualLayout>
          <c:xMode val="edge"/>
          <c:yMode val="edge"/>
          <c:x val="0.0296353687472762"/>
          <c:y val="0.119170299907518"/>
          <c:w val="0.96639387923103"/>
          <c:h val="0.880829700092483"/>
        </c:manualLayout>
      </c:layout>
      <c:scatterChart>
        <c:scatterStyle val="line"/>
        <c:varyColors val="0"/>
        <c:ser>
          <c:idx val="0"/>
          <c:order val="0"/>
          <c:tx>
            <c:strRef>
              <c:f>"FGleitbahn"</c:f>
              <c:strCache>
                <c:ptCount val="1"/>
                <c:pt idx="0">
                  <c:v>FGleitbahn</c:v>
                </c:pt>
              </c:strCache>
            </c:strRef>
          </c:tx>
          <c:spPr>
            <a:solidFill>
              <a:srgbClr val="000080"/>
            </a:solidFill>
            <a:ln w="252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Kräfte!$A$4:$A$724</c:f>
              <c:numCache>
                <c:formatCode>General</c:formatCode>
                <c:ptCount val="721"/>
                <c:pt idx="0">
                  <c:v>-180</c:v>
                </c:pt>
                <c:pt idx="1">
                  <c:v>-179</c:v>
                </c:pt>
                <c:pt idx="2">
                  <c:v>-178</c:v>
                </c:pt>
                <c:pt idx="3">
                  <c:v>-177</c:v>
                </c:pt>
                <c:pt idx="4">
                  <c:v>-176</c:v>
                </c:pt>
                <c:pt idx="5">
                  <c:v>-175</c:v>
                </c:pt>
                <c:pt idx="6">
                  <c:v>-174</c:v>
                </c:pt>
                <c:pt idx="7">
                  <c:v>-173</c:v>
                </c:pt>
                <c:pt idx="8">
                  <c:v>-172</c:v>
                </c:pt>
                <c:pt idx="9">
                  <c:v>-171</c:v>
                </c:pt>
                <c:pt idx="10">
                  <c:v>-170</c:v>
                </c:pt>
                <c:pt idx="11">
                  <c:v>-169</c:v>
                </c:pt>
                <c:pt idx="12">
                  <c:v>-168</c:v>
                </c:pt>
                <c:pt idx="13">
                  <c:v>-167</c:v>
                </c:pt>
                <c:pt idx="14">
                  <c:v>-166</c:v>
                </c:pt>
                <c:pt idx="15">
                  <c:v>-165</c:v>
                </c:pt>
                <c:pt idx="16">
                  <c:v>-164</c:v>
                </c:pt>
                <c:pt idx="17">
                  <c:v>-163</c:v>
                </c:pt>
                <c:pt idx="18">
                  <c:v>-162</c:v>
                </c:pt>
                <c:pt idx="19">
                  <c:v>-161</c:v>
                </c:pt>
                <c:pt idx="20">
                  <c:v>-160</c:v>
                </c:pt>
                <c:pt idx="21">
                  <c:v>-159</c:v>
                </c:pt>
                <c:pt idx="22">
                  <c:v>-158</c:v>
                </c:pt>
                <c:pt idx="23">
                  <c:v>-157</c:v>
                </c:pt>
                <c:pt idx="24">
                  <c:v>-156</c:v>
                </c:pt>
                <c:pt idx="25">
                  <c:v>-155</c:v>
                </c:pt>
                <c:pt idx="26">
                  <c:v>-154</c:v>
                </c:pt>
                <c:pt idx="27">
                  <c:v>-153</c:v>
                </c:pt>
                <c:pt idx="28">
                  <c:v>-152</c:v>
                </c:pt>
                <c:pt idx="29">
                  <c:v>-151</c:v>
                </c:pt>
                <c:pt idx="30">
                  <c:v>-150</c:v>
                </c:pt>
                <c:pt idx="31">
                  <c:v>-149</c:v>
                </c:pt>
                <c:pt idx="32">
                  <c:v>-148</c:v>
                </c:pt>
                <c:pt idx="33">
                  <c:v>-147</c:v>
                </c:pt>
                <c:pt idx="34">
                  <c:v>-146</c:v>
                </c:pt>
                <c:pt idx="35">
                  <c:v>-145</c:v>
                </c:pt>
                <c:pt idx="36">
                  <c:v>-144</c:v>
                </c:pt>
                <c:pt idx="37">
                  <c:v>-143</c:v>
                </c:pt>
                <c:pt idx="38">
                  <c:v>-142</c:v>
                </c:pt>
                <c:pt idx="39">
                  <c:v>-141</c:v>
                </c:pt>
                <c:pt idx="40">
                  <c:v>-140</c:v>
                </c:pt>
                <c:pt idx="41">
                  <c:v>-139</c:v>
                </c:pt>
                <c:pt idx="42">
                  <c:v>-138</c:v>
                </c:pt>
                <c:pt idx="43">
                  <c:v>-137</c:v>
                </c:pt>
                <c:pt idx="44">
                  <c:v>-136</c:v>
                </c:pt>
                <c:pt idx="45">
                  <c:v>-135</c:v>
                </c:pt>
                <c:pt idx="46">
                  <c:v>-134</c:v>
                </c:pt>
                <c:pt idx="47">
                  <c:v>-133</c:v>
                </c:pt>
                <c:pt idx="48">
                  <c:v>-132</c:v>
                </c:pt>
                <c:pt idx="49">
                  <c:v>-131</c:v>
                </c:pt>
                <c:pt idx="50">
                  <c:v>-130</c:v>
                </c:pt>
                <c:pt idx="51">
                  <c:v>-129</c:v>
                </c:pt>
                <c:pt idx="52">
                  <c:v>-128</c:v>
                </c:pt>
                <c:pt idx="53">
                  <c:v>-127</c:v>
                </c:pt>
                <c:pt idx="54">
                  <c:v>-126</c:v>
                </c:pt>
                <c:pt idx="55">
                  <c:v>-125</c:v>
                </c:pt>
                <c:pt idx="56">
                  <c:v>-124</c:v>
                </c:pt>
                <c:pt idx="57">
                  <c:v>-123</c:v>
                </c:pt>
                <c:pt idx="58">
                  <c:v>-122</c:v>
                </c:pt>
                <c:pt idx="59">
                  <c:v>-121</c:v>
                </c:pt>
                <c:pt idx="60">
                  <c:v>-120</c:v>
                </c:pt>
                <c:pt idx="61">
                  <c:v>-119</c:v>
                </c:pt>
                <c:pt idx="62">
                  <c:v>-118</c:v>
                </c:pt>
                <c:pt idx="63">
                  <c:v>-117</c:v>
                </c:pt>
                <c:pt idx="64">
                  <c:v>-116</c:v>
                </c:pt>
                <c:pt idx="65">
                  <c:v>-115</c:v>
                </c:pt>
                <c:pt idx="66">
                  <c:v>-114</c:v>
                </c:pt>
                <c:pt idx="67">
                  <c:v>-113</c:v>
                </c:pt>
                <c:pt idx="68">
                  <c:v>-112</c:v>
                </c:pt>
                <c:pt idx="69">
                  <c:v>-111</c:v>
                </c:pt>
                <c:pt idx="70">
                  <c:v>-110</c:v>
                </c:pt>
                <c:pt idx="71">
                  <c:v>-109</c:v>
                </c:pt>
                <c:pt idx="72">
                  <c:v>-108</c:v>
                </c:pt>
                <c:pt idx="73">
                  <c:v>-107</c:v>
                </c:pt>
                <c:pt idx="74">
                  <c:v>-106</c:v>
                </c:pt>
                <c:pt idx="75">
                  <c:v>-105</c:v>
                </c:pt>
                <c:pt idx="76">
                  <c:v>-104</c:v>
                </c:pt>
                <c:pt idx="77">
                  <c:v>-103</c:v>
                </c:pt>
                <c:pt idx="78">
                  <c:v>-102</c:v>
                </c:pt>
                <c:pt idx="79">
                  <c:v>-101</c:v>
                </c:pt>
                <c:pt idx="80">
                  <c:v>-100</c:v>
                </c:pt>
                <c:pt idx="81">
                  <c:v>-99</c:v>
                </c:pt>
                <c:pt idx="82">
                  <c:v>-98</c:v>
                </c:pt>
                <c:pt idx="83">
                  <c:v>-97</c:v>
                </c:pt>
                <c:pt idx="84">
                  <c:v>-96</c:v>
                </c:pt>
                <c:pt idx="85">
                  <c:v>-95</c:v>
                </c:pt>
                <c:pt idx="86">
                  <c:v>-94</c:v>
                </c:pt>
                <c:pt idx="87">
                  <c:v>-93</c:v>
                </c:pt>
                <c:pt idx="88">
                  <c:v>-92</c:v>
                </c:pt>
                <c:pt idx="89">
                  <c:v>-91</c:v>
                </c:pt>
                <c:pt idx="90">
                  <c:v>-90</c:v>
                </c:pt>
                <c:pt idx="91">
                  <c:v>-89</c:v>
                </c:pt>
                <c:pt idx="92">
                  <c:v>-88</c:v>
                </c:pt>
                <c:pt idx="93">
                  <c:v>-87</c:v>
                </c:pt>
                <c:pt idx="94">
                  <c:v>-86</c:v>
                </c:pt>
                <c:pt idx="95">
                  <c:v>-85</c:v>
                </c:pt>
                <c:pt idx="96">
                  <c:v>-84</c:v>
                </c:pt>
                <c:pt idx="97">
                  <c:v>-83</c:v>
                </c:pt>
                <c:pt idx="98">
                  <c:v>-82</c:v>
                </c:pt>
                <c:pt idx="99">
                  <c:v>-81</c:v>
                </c:pt>
                <c:pt idx="100">
                  <c:v>-80</c:v>
                </c:pt>
                <c:pt idx="101">
                  <c:v>-79</c:v>
                </c:pt>
                <c:pt idx="102">
                  <c:v>-78</c:v>
                </c:pt>
                <c:pt idx="103">
                  <c:v>-77</c:v>
                </c:pt>
                <c:pt idx="104">
                  <c:v>-76</c:v>
                </c:pt>
                <c:pt idx="105">
                  <c:v>-75</c:v>
                </c:pt>
                <c:pt idx="106">
                  <c:v>-74</c:v>
                </c:pt>
                <c:pt idx="107">
                  <c:v>-73</c:v>
                </c:pt>
                <c:pt idx="108">
                  <c:v>-72</c:v>
                </c:pt>
                <c:pt idx="109">
                  <c:v>-71</c:v>
                </c:pt>
                <c:pt idx="110">
                  <c:v>-70</c:v>
                </c:pt>
                <c:pt idx="111">
                  <c:v>-69</c:v>
                </c:pt>
                <c:pt idx="112">
                  <c:v>-68</c:v>
                </c:pt>
                <c:pt idx="113">
                  <c:v>-67</c:v>
                </c:pt>
                <c:pt idx="114">
                  <c:v>-66</c:v>
                </c:pt>
                <c:pt idx="115">
                  <c:v>-65</c:v>
                </c:pt>
                <c:pt idx="116">
                  <c:v>-64</c:v>
                </c:pt>
                <c:pt idx="117">
                  <c:v>-63</c:v>
                </c:pt>
                <c:pt idx="118">
                  <c:v>-62</c:v>
                </c:pt>
                <c:pt idx="119">
                  <c:v>-61</c:v>
                </c:pt>
                <c:pt idx="120">
                  <c:v>-60</c:v>
                </c:pt>
                <c:pt idx="121">
                  <c:v>-59</c:v>
                </c:pt>
                <c:pt idx="122">
                  <c:v>-58</c:v>
                </c:pt>
                <c:pt idx="123">
                  <c:v>-57</c:v>
                </c:pt>
                <c:pt idx="124">
                  <c:v>-56</c:v>
                </c:pt>
                <c:pt idx="125">
                  <c:v>-55</c:v>
                </c:pt>
                <c:pt idx="126">
                  <c:v>-54</c:v>
                </c:pt>
                <c:pt idx="127">
                  <c:v>-53</c:v>
                </c:pt>
                <c:pt idx="128">
                  <c:v>-52</c:v>
                </c:pt>
                <c:pt idx="129">
                  <c:v>-51</c:v>
                </c:pt>
                <c:pt idx="130">
                  <c:v>-50</c:v>
                </c:pt>
                <c:pt idx="131">
                  <c:v>-49</c:v>
                </c:pt>
                <c:pt idx="132">
                  <c:v>-48</c:v>
                </c:pt>
                <c:pt idx="133">
                  <c:v>-47</c:v>
                </c:pt>
                <c:pt idx="134">
                  <c:v>-46</c:v>
                </c:pt>
                <c:pt idx="135">
                  <c:v>-45</c:v>
                </c:pt>
                <c:pt idx="136">
                  <c:v>-44</c:v>
                </c:pt>
                <c:pt idx="137">
                  <c:v>-43</c:v>
                </c:pt>
                <c:pt idx="138">
                  <c:v>-42</c:v>
                </c:pt>
                <c:pt idx="139">
                  <c:v>-41</c:v>
                </c:pt>
                <c:pt idx="140">
                  <c:v>-40</c:v>
                </c:pt>
                <c:pt idx="141">
                  <c:v>-39</c:v>
                </c:pt>
                <c:pt idx="142">
                  <c:v>-38</c:v>
                </c:pt>
                <c:pt idx="143">
                  <c:v>-37</c:v>
                </c:pt>
                <c:pt idx="144">
                  <c:v>-36</c:v>
                </c:pt>
                <c:pt idx="145">
                  <c:v>-35</c:v>
                </c:pt>
                <c:pt idx="146">
                  <c:v>-34</c:v>
                </c:pt>
                <c:pt idx="147">
                  <c:v>-33</c:v>
                </c:pt>
                <c:pt idx="148">
                  <c:v>-32</c:v>
                </c:pt>
                <c:pt idx="149">
                  <c:v>-31</c:v>
                </c:pt>
                <c:pt idx="150">
                  <c:v>-30</c:v>
                </c:pt>
                <c:pt idx="151">
                  <c:v>-29</c:v>
                </c:pt>
                <c:pt idx="152">
                  <c:v>-28</c:v>
                </c:pt>
                <c:pt idx="153">
                  <c:v>-27</c:v>
                </c:pt>
                <c:pt idx="154">
                  <c:v>-26</c:v>
                </c:pt>
                <c:pt idx="155">
                  <c:v>-25</c:v>
                </c:pt>
                <c:pt idx="156">
                  <c:v>-24</c:v>
                </c:pt>
                <c:pt idx="157">
                  <c:v>-23</c:v>
                </c:pt>
                <c:pt idx="158">
                  <c:v>-22</c:v>
                </c:pt>
                <c:pt idx="159">
                  <c:v>-21</c:v>
                </c:pt>
                <c:pt idx="160">
                  <c:v>-20</c:v>
                </c:pt>
                <c:pt idx="161">
                  <c:v>-19</c:v>
                </c:pt>
                <c:pt idx="162">
                  <c:v>-18</c:v>
                </c:pt>
                <c:pt idx="163">
                  <c:v>-17</c:v>
                </c:pt>
                <c:pt idx="164">
                  <c:v>-16</c:v>
                </c:pt>
                <c:pt idx="165">
                  <c:v>-15</c:v>
                </c:pt>
                <c:pt idx="166">
                  <c:v>-14</c:v>
                </c:pt>
                <c:pt idx="167">
                  <c:v>-13</c:v>
                </c:pt>
                <c:pt idx="168">
                  <c:v>-12</c:v>
                </c:pt>
                <c:pt idx="169">
                  <c:v>-11</c:v>
                </c:pt>
                <c:pt idx="170">
                  <c:v>-10</c:v>
                </c:pt>
                <c:pt idx="171">
                  <c:v>-9</c:v>
                </c:pt>
                <c:pt idx="172">
                  <c:v>-8</c:v>
                </c:pt>
                <c:pt idx="173">
                  <c:v>-7</c:v>
                </c:pt>
                <c:pt idx="174">
                  <c:v>-6</c:v>
                </c:pt>
                <c:pt idx="175">
                  <c:v>-5</c:v>
                </c:pt>
                <c:pt idx="176">
                  <c:v>-4</c:v>
                </c:pt>
                <c:pt idx="177">
                  <c:v>-3</c:v>
                </c:pt>
                <c:pt idx="178">
                  <c:v>-2</c:v>
                </c:pt>
                <c:pt idx="179">
                  <c:v>-1</c:v>
                </c:pt>
                <c:pt idx="180">
                  <c:v>0</c:v>
                </c:pt>
                <c:pt idx="181">
                  <c:v>1</c:v>
                </c:pt>
                <c:pt idx="182">
                  <c:v>2</c:v>
                </c:pt>
                <c:pt idx="183">
                  <c:v>3</c:v>
                </c:pt>
                <c:pt idx="184">
                  <c:v>4</c:v>
                </c:pt>
                <c:pt idx="185">
                  <c:v>5</c:v>
                </c:pt>
                <c:pt idx="186">
                  <c:v>6</c:v>
                </c:pt>
                <c:pt idx="187">
                  <c:v>7</c:v>
                </c:pt>
                <c:pt idx="188">
                  <c:v>8</c:v>
                </c:pt>
                <c:pt idx="189">
                  <c:v>9</c:v>
                </c:pt>
                <c:pt idx="190">
                  <c:v>10</c:v>
                </c:pt>
                <c:pt idx="191">
                  <c:v>11</c:v>
                </c:pt>
                <c:pt idx="192">
                  <c:v>12</c:v>
                </c:pt>
                <c:pt idx="193">
                  <c:v>13</c:v>
                </c:pt>
                <c:pt idx="194">
                  <c:v>14</c:v>
                </c:pt>
                <c:pt idx="195">
                  <c:v>15</c:v>
                </c:pt>
                <c:pt idx="196">
                  <c:v>16</c:v>
                </c:pt>
                <c:pt idx="197">
                  <c:v>17</c:v>
                </c:pt>
                <c:pt idx="198">
                  <c:v>18</c:v>
                </c:pt>
                <c:pt idx="199">
                  <c:v>19</c:v>
                </c:pt>
                <c:pt idx="200">
                  <c:v>20</c:v>
                </c:pt>
                <c:pt idx="201">
                  <c:v>21</c:v>
                </c:pt>
                <c:pt idx="202">
                  <c:v>22</c:v>
                </c:pt>
                <c:pt idx="203">
                  <c:v>23</c:v>
                </c:pt>
                <c:pt idx="204">
                  <c:v>24</c:v>
                </c:pt>
                <c:pt idx="205">
                  <c:v>25</c:v>
                </c:pt>
                <c:pt idx="206">
                  <c:v>26</c:v>
                </c:pt>
                <c:pt idx="207">
                  <c:v>27</c:v>
                </c:pt>
                <c:pt idx="208">
                  <c:v>28</c:v>
                </c:pt>
                <c:pt idx="209">
                  <c:v>29</c:v>
                </c:pt>
                <c:pt idx="210">
                  <c:v>30</c:v>
                </c:pt>
                <c:pt idx="211">
                  <c:v>31</c:v>
                </c:pt>
                <c:pt idx="212">
                  <c:v>32</c:v>
                </c:pt>
                <c:pt idx="213">
                  <c:v>33</c:v>
                </c:pt>
                <c:pt idx="214">
                  <c:v>34</c:v>
                </c:pt>
                <c:pt idx="215">
                  <c:v>35</c:v>
                </c:pt>
                <c:pt idx="216">
                  <c:v>36</c:v>
                </c:pt>
                <c:pt idx="217">
                  <c:v>37</c:v>
                </c:pt>
                <c:pt idx="218">
                  <c:v>38</c:v>
                </c:pt>
                <c:pt idx="219">
                  <c:v>39</c:v>
                </c:pt>
                <c:pt idx="220">
                  <c:v>40</c:v>
                </c:pt>
                <c:pt idx="221">
                  <c:v>41</c:v>
                </c:pt>
                <c:pt idx="222">
                  <c:v>42</c:v>
                </c:pt>
                <c:pt idx="223">
                  <c:v>43</c:v>
                </c:pt>
                <c:pt idx="224">
                  <c:v>44</c:v>
                </c:pt>
                <c:pt idx="225">
                  <c:v>45</c:v>
                </c:pt>
                <c:pt idx="226">
                  <c:v>46</c:v>
                </c:pt>
                <c:pt idx="227">
                  <c:v>47</c:v>
                </c:pt>
                <c:pt idx="228">
                  <c:v>48</c:v>
                </c:pt>
                <c:pt idx="229">
                  <c:v>49</c:v>
                </c:pt>
                <c:pt idx="230">
                  <c:v>50</c:v>
                </c:pt>
                <c:pt idx="231">
                  <c:v>51</c:v>
                </c:pt>
                <c:pt idx="232">
                  <c:v>52</c:v>
                </c:pt>
                <c:pt idx="233">
                  <c:v>53</c:v>
                </c:pt>
                <c:pt idx="234">
                  <c:v>54</c:v>
                </c:pt>
                <c:pt idx="235">
                  <c:v>55</c:v>
                </c:pt>
                <c:pt idx="236">
                  <c:v>56</c:v>
                </c:pt>
                <c:pt idx="237">
                  <c:v>57</c:v>
                </c:pt>
                <c:pt idx="238">
                  <c:v>58</c:v>
                </c:pt>
                <c:pt idx="239">
                  <c:v>59</c:v>
                </c:pt>
                <c:pt idx="240">
                  <c:v>60</c:v>
                </c:pt>
                <c:pt idx="241">
                  <c:v>61</c:v>
                </c:pt>
                <c:pt idx="242">
                  <c:v>62</c:v>
                </c:pt>
                <c:pt idx="243">
                  <c:v>63</c:v>
                </c:pt>
                <c:pt idx="244">
                  <c:v>64</c:v>
                </c:pt>
                <c:pt idx="245">
                  <c:v>65</c:v>
                </c:pt>
                <c:pt idx="246">
                  <c:v>66</c:v>
                </c:pt>
                <c:pt idx="247">
                  <c:v>67</c:v>
                </c:pt>
                <c:pt idx="248">
                  <c:v>68</c:v>
                </c:pt>
                <c:pt idx="249">
                  <c:v>69</c:v>
                </c:pt>
                <c:pt idx="250">
                  <c:v>70</c:v>
                </c:pt>
                <c:pt idx="251">
                  <c:v>71</c:v>
                </c:pt>
                <c:pt idx="252">
                  <c:v>72</c:v>
                </c:pt>
                <c:pt idx="253">
                  <c:v>73</c:v>
                </c:pt>
                <c:pt idx="254">
                  <c:v>74</c:v>
                </c:pt>
                <c:pt idx="255">
                  <c:v>75</c:v>
                </c:pt>
                <c:pt idx="256">
                  <c:v>76</c:v>
                </c:pt>
                <c:pt idx="257">
                  <c:v>77</c:v>
                </c:pt>
                <c:pt idx="258">
                  <c:v>78</c:v>
                </c:pt>
                <c:pt idx="259">
                  <c:v>79</c:v>
                </c:pt>
                <c:pt idx="260">
                  <c:v>80</c:v>
                </c:pt>
                <c:pt idx="261">
                  <c:v>81</c:v>
                </c:pt>
                <c:pt idx="262">
                  <c:v>82</c:v>
                </c:pt>
                <c:pt idx="263">
                  <c:v>83</c:v>
                </c:pt>
                <c:pt idx="264">
                  <c:v>84</c:v>
                </c:pt>
                <c:pt idx="265">
                  <c:v>85</c:v>
                </c:pt>
                <c:pt idx="266">
                  <c:v>86</c:v>
                </c:pt>
                <c:pt idx="267">
                  <c:v>87</c:v>
                </c:pt>
                <c:pt idx="268">
                  <c:v>88</c:v>
                </c:pt>
                <c:pt idx="269">
                  <c:v>89</c:v>
                </c:pt>
                <c:pt idx="270">
                  <c:v>90</c:v>
                </c:pt>
                <c:pt idx="271">
                  <c:v>91</c:v>
                </c:pt>
                <c:pt idx="272">
                  <c:v>92</c:v>
                </c:pt>
                <c:pt idx="273">
                  <c:v>93</c:v>
                </c:pt>
                <c:pt idx="274">
                  <c:v>94</c:v>
                </c:pt>
                <c:pt idx="275">
                  <c:v>95</c:v>
                </c:pt>
                <c:pt idx="276">
                  <c:v>96</c:v>
                </c:pt>
                <c:pt idx="277">
                  <c:v>97</c:v>
                </c:pt>
                <c:pt idx="278">
                  <c:v>98</c:v>
                </c:pt>
                <c:pt idx="279">
                  <c:v>99</c:v>
                </c:pt>
                <c:pt idx="280">
                  <c:v>100</c:v>
                </c:pt>
                <c:pt idx="281">
                  <c:v>101</c:v>
                </c:pt>
                <c:pt idx="282">
                  <c:v>102</c:v>
                </c:pt>
                <c:pt idx="283">
                  <c:v>103</c:v>
                </c:pt>
                <c:pt idx="284">
                  <c:v>104</c:v>
                </c:pt>
                <c:pt idx="285">
                  <c:v>105</c:v>
                </c:pt>
                <c:pt idx="286">
                  <c:v>106</c:v>
                </c:pt>
                <c:pt idx="287">
                  <c:v>107</c:v>
                </c:pt>
                <c:pt idx="288">
                  <c:v>108</c:v>
                </c:pt>
                <c:pt idx="289">
                  <c:v>109</c:v>
                </c:pt>
                <c:pt idx="290">
                  <c:v>110</c:v>
                </c:pt>
                <c:pt idx="291">
                  <c:v>111</c:v>
                </c:pt>
                <c:pt idx="292">
                  <c:v>112</c:v>
                </c:pt>
                <c:pt idx="293">
                  <c:v>113</c:v>
                </c:pt>
                <c:pt idx="294">
                  <c:v>114</c:v>
                </c:pt>
                <c:pt idx="295">
                  <c:v>115</c:v>
                </c:pt>
                <c:pt idx="296">
                  <c:v>116</c:v>
                </c:pt>
                <c:pt idx="297">
                  <c:v>117</c:v>
                </c:pt>
                <c:pt idx="298">
                  <c:v>118</c:v>
                </c:pt>
                <c:pt idx="299">
                  <c:v>119</c:v>
                </c:pt>
                <c:pt idx="300">
                  <c:v>120</c:v>
                </c:pt>
                <c:pt idx="301">
                  <c:v>121</c:v>
                </c:pt>
                <c:pt idx="302">
                  <c:v>122</c:v>
                </c:pt>
                <c:pt idx="303">
                  <c:v>123</c:v>
                </c:pt>
                <c:pt idx="304">
                  <c:v>124</c:v>
                </c:pt>
                <c:pt idx="305">
                  <c:v>125</c:v>
                </c:pt>
                <c:pt idx="306">
                  <c:v>126</c:v>
                </c:pt>
                <c:pt idx="307">
                  <c:v>127</c:v>
                </c:pt>
                <c:pt idx="308">
                  <c:v>128</c:v>
                </c:pt>
                <c:pt idx="309">
                  <c:v>129</c:v>
                </c:pt>
                <c:pt idx="310">
                  <c:v>130</c:v>
                </c:pt>
                <c:pt idx="311">
                  <c:v>131</c:v>
                </c:pt>
                <c:pt idx="312">
                  <c:v>132</c:v>
                </c:pt>
                <c:pt idx="313">
                  <c:v>133</c:v>
                </c:pt>
                <c:pt idx="314">
                  <c:v>134</c:v>
                </c:pt>
                <c:pt idx="315">
                  <c:v>135</c:v>
                </c:pt>
                <c:pt idx="316">
                  <c:v>136</c:v>
                </c:pt>
                <c:pt idx="317">
                  <c:v>137</c:v>
                </c:pt>
                <c:pt idx="318">
                  <c:v>138</c:v>
                </c:pt>
                <c:pt idx="319">
                  <c:v>139</c:v>
                </c:pt>
                <c:pt idx="320">
                  <c:v>140</c:v>
                </c:pt>
                <c:pt idx="321">
                  <c:v>141</c:v>
                </c:pt>
                <c:pt idx="322">
                  <c:v>142</c:v>
                </c:pt>
                <c:pt idx="323">
                  <c:v>143</c:v>
                </c:pt>
                <c:pt idx="324">
                  <c:v>144</c:v>
                </c:pt>
                <c:pt idx="325">
                  <c:v>145</c:v>
                </c:pt>
                <c:pt idx="326">
                  <c:v>146</c:v>
                </c:pt>
                <c:pt idx="327">
                  <c:v>147</c:v>
                </c:pt>
                <c:pt idx="328">
                  <c:v>148</c:v>
                </c:pt>
                <c:pt idx="329">
                  <c:v>149</c:v>
                </c:pt>
                <c:pt idx="330">
                  <c:v>150</c:v>
                </c:pt>
                <c:pt idx="331">
                  <c:v>151</c:v>
                </c:pt>
                <c:pt idx="332">
                  <c:v>152</c:v>
                </c:pt>
                <c:pt idx="333">
                  <c:v>153</c:v>
                </c:pt>
                <c:pt idx="334">
                  <c:v>154</c:v>
                </c:pt>
                <c:pt idx="335">
                  <c:v>155</c:v>
                </c:pt>
                <c:pt idx="336">
                  <c:v>156</c:v>
                </c:pt>
                <c:pt idx="337">
                  <c:v>157</c:v>
                </c:pt>
                <c:pt idx="338">
                  <c:v>158</c:v>
                </c:pt>
                <c:pt idx="339">
                  <c:v>159</c:v>
                </c:pt>
                <c:pt idx="340">
                  <c:v>160</c:v>
                </c:pt>
                <c:pt idx="341">
                  <c:v>161</c:v>
                </c:pt>
                <c:pt idx="342">
                  <c:v>162</c:v>
                </c:pt>
                <c:pt idx="343">
                  <c:v>163</c:v>
                </c:pt>
                <c:pt idx="344">
                  <c:v>164</c:v>
                </c:pt>
                <c:pt idx="345">
                  <c:v>165</c:v>
                </c:pt>
                <c:pt idx="346">
                  <c:v>166</c:v>
                </c:pt>
                <c:pt idx="347">
                  <c:v>167</c:v>
                </c:pt>
                <c:pt idx="348">
                  <c:v>168</c:v>
                </c:pt>
                <c:pt idx="349">
                  <c:v>169</c:v>
                </c:pt>
                <c:pt idx="350">
                  <c:v>170</c:v>
                </c:pt>
                <c:pt idx="351">
                  <c:v>171</c:v>
                </c:pt>
                <c:pt idx="352">
                  <c:v>172</c:v>
                </c:pt>
                <c:pt idx="353">
                  <c:v>173</c:v>
                </c:pt>
                <c:pt idx="354">
                  <c:v>174</c:v>
                </c:pt>
                <c:pt idx="355">
                  <c:v>175</c:v>
                </c:pt>
                <c:pt idx="356">
                  <c:v>176</c:v>
                </c:pt>
                <c:pt idx="357">
                  <c:v>177</c:v>
                </c:pt>
                <c:pt idx="358">
                  <c:v>178</c:v>
                </c:pt>
                <c:pt idx="359">
                  <c:v>179</c:v>
                </c:pt>
                <c:pt idx="360">
                  <c:v>180</c:v>
                </c:pt>
                <c:pt idx="361">
                  <c:v>181</c:v>
                </c:pt>
                <c:pt idx="362">
                  <c:v>182</c:v>
                </c:pt>
                <c:pt idx="363">
                  <c:v>183</c:v>
                </c:pt>
                <c:pt idx="364">
                  <c:v>184</c:v>
                </c:pt>
                <c:pt idx="365">
                  <c:v>185</c:v>
                </c:pt>
                <c:pt idx="366">
                  <c:v>186</c:v>
                </c:pt>
                <c:pt idx="367">
                  <c:v>187</c:v>
                </c:pt>
                <c:pt idx="368">
                  <c:v>188</c:v>
                </c:pt>
                <c:pt idx="369">
                  <c:v>189</c:v>
                </c:pt>
                <c:pt idx="370">
                  <c:v>190</c:v>
                </c:pt>
                <c:pt idx="371">
                  <c:v>191</c:v>
                </c:pt>
                <c:pt idx="372">
                  <c:v>192</c:v>
                </c:pt>
                <c:pt idx="373">
                  <c:v>193</c:v>
                </c:pt>
                <c:pt idx="374">
                  <c:v>194</c:v>
                </c:pt>
                <c:pt idx="375">
                  <c:v>195</c:v>
                </c:pt>
                <c:pt idx="376">
                  <c:v>196</c:v>
                </c:pt>
                <c:pt idx="377">
                  <c:v>197</c:v>
                </c:pt>
                <c:pt idx="378">
                  <c:v>198</c:v>
                </c:pt>
                <c:pt idx="379">
                  <c:v>199</c:v>
                </c:pt>
                <c:pt idx="380">
                  <c:v>200</c:v>
                </c:pt>
                <c:pt idx="381">
                  <c:v>201</c:v>
                </c:pt>
                <c:pt idx="382">
                  <c:v>202</c:v>
                </c:pt>
                <c:pt idx="383">
                  <c:v>203</c:v>
                </c:pt>
                <c:pt idx="384">
                  <c:v>204</c:v>
                </c:pt>
                <c:pt idx="385">
                  <c:v>205</c:v>
                </c:pt>
                <c:pt idx="386">
                  <c:v>206</c:v>
                </c:pt>
                <c:pt idx="387">
                  <c:v>207</c:v>
                </c:pt>
                <c:pt idx="388">
                  <c:v>208</c:v>
                </c:pt>
                <c:pt idx="389">
                  <c:v>209</c:v>
                </c:pt>
                <c:pt idx="390">
                  <c:v>210</c:v>
                </c:pt>
                <c:pt idx="391">
                  <c:v>211</c:v>
                </c:pt>
                <c:pt idx="392">
                  <c:v>212</c:v>
                </c:pt>
                <c:pt idx="393">
                  <c:v>213</c:v>
                </c:pt>
                <c:pt idx="394">
                  <c:v>214</c:v>
                </c:pt>
                <c:pt idx="395">
                  <c:v>215</c:v>
                </c:pt>
                <c:pt idx="396">
                  <c:v>216</c:v>
                </c:pt>
                <c:pt idx="397">
                  <c:v>217</c:v>
                </c:pt>
                <c:pt idx="398">
                  <c:v>218</c:v>
                </c:pt>
                <c:pt idx="399">
                  <c:v>219</c:v>
                </c:pt>
                <c:pt idx="400">
                  <c:v>220</c:v>
                </c:pt>
                <c:pt idx="401">
                  <c:v>221</c:v>
                </c:pt>
                <c:pt idx="402">
                  <c:v>222</c:v>
                </c:pt>
                <c:pt idx="403">
                  <c:v>223</c:v>
                </c:pt>
                <c:pt idx="404">
                  <c:v>224</c:v>
                </c:pt>
                <c:pt idx="405">
                  <c:v>225</c:v>
                </c:pt>
                <c:pt idx="406">
                  <c:v>226</c:v>
                </c:pt>
                <c:pt idx="407">
                  <c:v>227</c:v>
                </c:pt>
                <c:pt idx="408">
                  <c:v>228</c:v>
                </c:pt>
                <c:pt idx="409">
                  <c:v>229</c:v>
                </c:pt>
                <c:pt idx="410">
                  <c:v>230</c:v>
                </c:pt>
                <c:pt idx="411">
                  <c:v>231</c:v>
                </c:pt>
                <c:pt idx="412">
                  <c:v>232</c:v>
                </c:pt>
                <c:pt idx="413">
                  <c:v>233</c:v>
                </c:pt>
                <c:pt idx="414">
                  <c:v>234</c:v>
                </c:pt>
                <c:pt idx="415">
                  <c:v>235</c:v>
                </c:pt>
                <c:pt idx="416">
                  <c:v>236</c:v>
                </c:pt>
                <c:pt idx="417">
                  <c:v>237</c:v>
                </c:pt>
                <c:pt idx="418">
                  <c:v>238</c:v>
                </c:pt>
                <c:pt idx="419">
                  <c:v>239</c:v>
                </c:pt>
                <c:pt idx="420">
                  <c:v>240</c:v>
                </c:pt>
                <c:pt idx="421">
                  <c:v>241</c:v>
                </c:pt>
                <c:pt idx="422">
                  <c:v>242</c:v>
                </c:pt>
                <c:pt idx="423">
                  <c:v>243</c:v>
                </c:pt>
                <c:pt idx="424">
                  <c:v>244</c:v>
                </c:pt>
                <c:pt idx="425">
                  <c:v>245</c:v>
                </c:pt>
                <c:pt idx="426">
                  <c:v>246</c:v>
                </c:pt>
                <c:pt idx="427">
                  <c:v>247</c:v>
                </c:pt>
                <c:pt idx="428">
                  <c:v>248</c:v>
                </c:pt>
                <c:pt idx="429">
                  <c:v>249</c:v>
                </c:pt>
                <c:pt idx="430">
                  <c:v>250</c:v>
                </c:pt>
                <c:pt idx="431">
                  <c:v>251</c:v>
                </c:pt>
                <c:pt idx="432">
                  <c:v>252</c:v>
                </c:pt>
                <c:pt idx="433">
                  <c:v>253</c:v>
                </c:pt>
                <c:pt idx="434">
                  <c:v>254</c:v>
                </c:pt>
                <c:pt idx="435">
                  <c:v>255</c:v>
                </c:pt>
                <c:pt idx="436">
                  <c:v>256</c:v>
                </c:pt>
                <c:pt idx="437">
                  <c:v>257</c:v>
                </c:pt>
                <c:pt idx="438">
                  <c:v>258</c:v>
                </c:pt>
                <c:pt idx="439">
                  <c:v>259</c:v>
                </c:pt>
                <c:pt idx="440">
                  <c:v>260</c:v>
                </c:pt>
                <c:pt idx="441">
                  <c:v>261</c:v>
                </c:pt>
                <c:pt idx="442">
                  <c:v>262</c:v>
                </c:pt>
                <c:pt idx="443">
                  <c:v>263</c:v>
                </c:pt>
                <c:pt idx="444">
                  <c:v>264</c:v>
                </c:pt>
                <c:pt idx="445">
                  <c:v>265</c:v>
                </c:pt>
                <c:pt idx="446">
                  <c:v>266</c:v>
                </c:pt>
                <c:pt idx="447">
                  <c:v>267</c:v>
                </c:pt>
                <c:pt idx="448">
                  <c:v>268</c:v>
                </c:pt>
                <c:pt idx="449">
                  <c:v>269</c:v>
                </c:pt>
                <c:pt idx="450">
                  <c:v>270</c:v>
                </c:pt>
                <c:pt idx="451">
                  <c:v>271</c:v>
                </c:pt>
                <c:pt idx="452">
                  <c:v>272</c:v>
                </c:pt>
                <c:pt idx="453">
                  <c:v>273</c:v>
                </c:pt>
                <c:pt idx="454">
                  <c:v>274</c:v>
                </c:pt>
                <c:pt idx="455">
                  <c:v>275</c:v>
                </c:pt>
                <c:pt idx="456">
                  <c:v>276</c:v>
                </c:pt>
                <c:pt idx="457">
                  <c:v>277</c:v>
                </c:pt>
                <c:pt idx="458">
                  <c:v>278</c:v>
                </c:pt>
                <c:pt idx="459">
                  <c:v>279</c:v>
                </c:pt>
                <c:pt idx="460">
                  <c:v>280</c:v>
                </c:pt>
                <c:pt idx="461">
                  <c:v>281</c:v>
                </c:pt>
                <c:pt idx="462">
                  <c:v>282</c:v>
                </c:pt>
                <c:pt idx="463">
                  <c:v>283</c:v>
                </c:pt>
                <c:pt idx="464">
                  <c:v>284</c:v>
                </c:pt>
                <c:pt idx="465">
                  <c:v>285</c:v>
                </c:pt>
                <c:pt idx="466">
                  <c:v>286</c:v>
                </c:pt>
                <c:pt idx="467">
                  <c:v>287</c:v>
                </c:pt>
                <c:pt idx="468">
                  <c:v>288</c:v>
                </c:pt>
                <c:pt idx="469">
                  <c:v>289</c:v>
                </c:pt>
                <c:pt idx="470">
                  <c:v>290</c:v>
                </c:pt>
                <c:pt idx="471">
                  <c:v>291</c:v>
                </c:pt>
                <c:pt idx="472">
                  <c:v>292</c:v>
                </c:pt>
                <c:pt idx="473">
                  <c:v>293</c:v>
                </c:pt>
                <c:pt idx="474">
                  <c:v>294</c:v>
                </c:pt>
                <c:pt idx="475">
                  <c:v>295</c:v>
                </c:pt>
                <c:pt idx="476">
                  <c:v>296</c:v>
                </c:pt>
                <c:pt idx="477">
                  <c:v>297</c:v>
                </c:pt>
                <c:pt idx="478">
                  <c:v>298</c:v>
                </c:pt>
                <c:pt idx="479">
                  <c:v>299</c:v>
                </c:pt>
                <c:pt idx="480">
                  <c:v>300</c:v>
                </c:pt>
                <c:pt idx="481">
                  <c:v>301</c:v>
                </c:pt>
                <c:pt idx="482">
                  <c:v>302</c:v>
                </c:pt>
                <c:pt idx="483">
                  <c:v>303</c:v>
                </c:pt>
                <c:pt idx="484">
                  <c:v>304</c:v>
                </c:pt>
                <c:pt idx="485">
                  <c:v>305</c:v>
                </c:pt>
                <c:pt idx="486">
                  <c:v>306</c:v>
                </c:pt>
                <c:pt idx="487">
                  <c:v>307</c:v>
                </c:pt>
                <c:pt idx="488">
                  <c:v>308</c:v>
                </c:pt>
                <c:pt idx="489">
                  <c:v>309</c:v>
                </c:pt>
                <c:pt idx="490">
                  <c:v>310</c:v>
                </c:pt>
                <c:pt idx="491">
                  <c:v>311</c:v>
                </c:pt>
                <c:pt idx="492">
                  <c:v>312</c:v>
                </c:pt>
                <c:pt idx="493">
                  <c:v>313</c:v>
                </c:pt>
                <c:pt idx="494">
                  <c:v>314</c:v>
                </c:pt>
                <c:pt idx="495">
                  <c:v>315</c:v>
                </c:pt>
                <c:pt idx="496">
                  <c:v>316</c:v>
                </c:pt>
                <c:pt idx="497">
                  <c:v>317</c:v>
                </c:pt>
                <c:pt idx="498">
                  <c:v>318</c:v>
                </c:pt>
                <c:pt idx="499">
                  <c:v>319</c:v>
                </c:pt>
                <c:pt idx="500">
                  <c:v>320</c:v>
                </c:pt>
                <c:pt idx="501">
                  <c:v>321</c:v>
                </c:pt>
                <c:pt idx="502">
                  <c:v>322</c:v>
                </c:pt>
                <c:pt idx="503">
                  <c:v>323</c:v>
                </c:pt>
                <c:pt idx="504">
                  <c:v>324</c:v>
                </c:pt>
                <c:pt idx="505">
                  <c:v>325</c:v>
                </c:pt>
                <c:pt idx="506">
                  <c:v>326</c:v>
                </c:pt>
                <c:pt idx="507">
                  <c:v>327</c:v>
                </c:pt>
                <c:pt idx="508">
                  <c:v>328</c:v>
                </c:pt>
                <c:pt idx="509">
                  <c:v>329</c:v>
                </c:pt>
                <c:pt idx="510">
                  <c:v>330</c:v>
                </c:pt>
                <c:pt idx="511">
                  <c:v>331</c:v>
                </c:pt>
                <c:pt idx="512">
                  <c:v>332</c:v>
                </c:pt>
                <c:pt idx="513">
                  <c:v>333</c:v>
                </c:pt>
                <c:pt idx="514">
                  <c:v>334</c:v>
                </c:pt>
                <c:pt idx="515">
                  <c:v>335</c:v>
                </c:pt>
                <c:pt idx="516">
                  <c:v>336</c:v>
                </c:pt>
                <c:pt idx="517">
                  <c:v>337</c:v>
                </c:pt>
                <c:pt idx="518">
                  <c:v>338</c:v>
                </c:pt>
                <c:pt idx="519">
                  <c:v>339</c:v>
                </c:pt>
                <c:pt idx="520">
                  <c:v>340</c:v>
                </c:pt>
                <c:pt idx="521">
                  <c:v>341</c:v>
                </c:pt>
                <c:pt idx="522">
                  <c:v>342</c:v>
                </c:pt>
                <c:pt idx="523">
                  <c:v>343</c:v>
                </c:pt>
                <c:pt idx="524">
                  <c:v>344</c:v>
                </c:pt>
                <c:pt idx="525">
                  <c:v>345</c:v>
                </c:pt>
                <c:pt idx="526">
                  <c:v>346</c:v>
                </c:pt>
                <c:pt idx="527">
                  <c:v>347</c:v>
                </c:pt>
                <c:pt idx="528">
                  <c:v>348</c:v>
                </c:pt>
                <c:pt idx="529">
                  <c:v>349</c:v>
                </c:pt>
                <c:pt idx="530">
                  <c:v>350</c:v>
                </c:pt>
                <c:pt idx="531">
                  <c:v>351</c:v>
                </c:pt>
                <c:pt idx="532">
                  <c:v>352</c:v>
                </c:pt>
                <c:pt idx="533">
                  <c:v>353</c:v>
                </c:pt>
                <c:pt idx="534">
                  <c:v>354</c:v>
                </c:pt>
                <c:pt idx="535">
                  <c:v>355</c:v>
                </c:pt>
                <c:pt idx="536">
                  <c:v>356</c:v>
                </c:pt>
                <c:pt idx="537">
                  <c:v>357</c:v>
                </c:pt>
                <c:pt idx="538">
                  <c:v>358</c:v>
                </c:pt>
                <c:pt idx="539">
                  <c:v>359</c:v>
                </c:pt>
                <c:pt idx="540">
                  <c:v>360</c:v>
                </c:pt>
                <c:pt idx="541">
                  <c:v>361</c:v>
                </c:pt>
                <c:pt idx="542">
                  <c:v>362</c:v>
                </c:pt>
                <c:pt idx="543">
                  <c:v>363</c:v>
                </c:pt>
                <c:pt idx="544">
                  <c:v>364</c:v>
                </c:pt>
                <c:pt idx="545">
                  <c:v>365</c:v>
                </c:pt>
                <c:pt idx="546">
                  <c:v>366</c:v>
                </c:pt>
                <c:pt idx="547">
                  <c:v>367</c:v>
                </c:pt>
                <c:pt idx="548">
                  <c:v>368</c:v>
                </c:pt>
                <c:pt idx="549">
                  <c:v>369</c:v>
                </c:pt>
                <c:pt idx="550">
                  <c:v>370</c:v>
                </c:pt>
                <c:pt idx="551">
                  <c:v>371</c:v>
                </c:pt>
                <c:pt idx="552">
                  <c:v>372</c:v>
                </c:pt>
                <c:pt idx="553">
                  <c:v>373</c:v>
                </c:pt>
                <c:pt idx="554">
                  <c:v>374</c:v>
                </c:pt>
                <c:pt idx="555">
                  <c:v>375</c:v>
                </c:pt>
                <c:pt idx="556">
                  <c:v>376</c:v>
                </c:pt>
                <c:pt idx="557">
                  <c:v>377</c:v>
                </c:pt>
                <c:pt idx="558">
                  <c:v>378</c:v>
                </c:pt>
                <c:pt idx="559">
                  <c:v>379</c:v>
                </c:pt>
                <c:pt idx="560">
                  <c:v>380</c:v>
                </c:pt>
                <c:pt idx="561">
                  <c:v>381</c:v>
                </c:pt>
                <c:pt idx="562">
                  <c:v>382</c:v>
                </c:pt>
                <c:pt idx="563">
                  <c:v>383</c:v>
                </c:pt>
                <c:pt idx="564">
                  <c:v>384</c:v>
                </c:pt>
                <c:pt idx="565">
                  <c:v>385</c:v>
                </c:pt>
                <c:pt idx="566">
                  <c:v>386</c:v>
                </c:pt>
                <c:pt idx="567">
                  <c:v>387</c:v>
                </c:pt>
                <c:pt idx="568">
                  <c:v>388</c:v>
                </c:pt>
                <c:pt idx="569">
                  <c:v>389</c:v>
                </c:pt>
                <c:pt idx="570">
                  <c:v>390</c:v>
                </c:pt>
                <c:pt idx="571">
                  <c:v>391</c:v>
                </c:pt>
                <c:pt idx="572">
                  <c:v>392</c:v>
                </c:pt>
                <c:pt idx="573">
                  <c:v>393</c:v>
                </c:pt>
                <c:pt idx="574">
                  <c:v>394</c:v>
                </c:pt>
                <c:pt idx="575">
                  <c:v>395</c:v>
                </c:pt>
                <c:pt idx="576">
                  <c:v>396</c:v>
                </c:pt>
                <c:pt idx="577">
                  <c:v>397</c:v>
                </c:pt>
                <c:pt idx="578">
                  <c:v>398</c:v>
                </c:pt>
                <c:pt idx="579">
                  <c:v>399</c:v>
                </c:pt>
                <c:pt idx="580">
                  <c:v>400</c:v>
                </c:pt>
                <c:pt idx="581">
                  <c:v>401</c:v>
                </c:pt>
                <c:pt idx="582">
                  <c:v>402</c:v>
                </c:pt>
                <c:pt idx="583">
                  <c:v>403</c:v>
                </c:pt>
                <c:pt idx="584">
                  <c:v>404</c:v>
                </c:pt>
                <c:pt idx="585">
                  <c:v>405</c:v>
                </c:pt>
                <c:pt idx="586">
                  <c:v>406</c:v>
                </c:pt>
                <c:pt idx="587">
                  <c:v>407</c:v>
                </c:pt>
                <c:pt idx="588">
                  <c:v>408</c:v>
                </c:pt>
                <c:pt idx="589">
                  <c:v>409</c:v>
                </c:pt>
                <c:pt idx="590">
                  <c:v>410</c:v>
                </c:pt>
                <c:pt idx="591">
                  <c:v>411</c:v>
                </c:pt>
                <c:pt idx="592">
                  <c:v>412</c:v>
                </c:pt>
                <c:pt idx="593">
                  <c:v>413</c:v>
                </c:pt>
                <c:pt idx="594">
                  <c:v>414</c:v>
                </c:pt>
                <c:pt idx="595">
                  <c:v>415</c:v>
                </c:pt>
                <c:pt idx="596">
                  <c:v>416</c:v>
                </c:pt>
                <c:pt idx="597">
                  <c:v>417</c:v>
                </c:pt>
                <c:pt idx="598">
                  <c:v>418</c:v>
                </c:pt>
                <c:pt idx="599">
                  <c:v>419</c:v>
                </c:pt>
                <c:pt idx="600">
                  <c:v>420</c:v>
                </c:pt>
                <c:pt idx="601">
                  <c:v>421</c:v>
                </c:pt>
                <c:pt idx="602">
                  <c:v>422</c:v>
                </c:pt>
                <c:pt idx="603">
                  <c:v>423</c:v>
                </c:pt>
                <c:pt idx="604">
                  <c:v>424</c:v>
                </c:pt>
                <c:pt idx="605">
                  <c:v>425</c:v>
                </c:pt>
                <c:pt idx="606">
                  <c:v>426</c:v>
                </c:pt>
                <c:pt idx="607">
                  <c:v>427</c:v>
                </c:pt>
                <c:pt idx="608">
                  <c:v>428</c:v>
                </c:pt>
                <c:pt idx="609">
                  <c:v>429</c:v>
                </c:pt>
                <c:pt idx="610">
                  <c:v>430</c:v>
                </c:pt>
                <c:pt idx="611">
                  <c:v>431</c:v>
                </c:pt>
                <c:pt idx="612">
                  <c:v>432</c:v>
                </c:pt>
                <c:pt idx="613">
                  <c:v>433</c:v>
                </c:pt>
                <c:pt idx="614">
                  <c:v>434</c:v>
                </c:pt>
                <c:pt idx="615">
                  <c:v>435</c:v>
                </c:pt>
                <c:pt idx="616">
                  <c:v>436</c:v>
                </c:pt>
                <c:pt idx="617">
                  <c:v>437</c:v>
                </c:pt>
                <c:pt idx="618">
                  <c:v>438</c:v>
                </c:pt>
                <c:pt idx="619">
                  <c:v>439</c:v>
                </c:pt>
                <c:pt idx="620">
                  <c:v>440</c:v>
                </c:pt>
                <c:pt idx="621">
                  <c:v>441</c:v>
                </c:pt>
                <c:pt idx="622">
                  <c:v>442</c:v>
                </c:pt>
                <c:pt idx="623">
                  <c:v>443</c:v>
                </c:pt>
                <c:pt idx="624">
                  <c:v>444</c:v>
                </c:pt>
                <c:pt idx="625">
                  <c:v>445</c:v>
                </c:pt>
                <c:pt idx="626">
                  <c:v>446</c:v>
                </c:pt>
                <c:pt idx="627">
                  <c:v>447</c:v>
                </c:pt>
                <c:pt idx="628">
                  <c:v>448</c:v>
                </c:pt>
                <c:pt idx="629">
                  <c:v>449</c:v>
                </c:pt>
                <c:pt idx="630">
                  <c:v>450</c:v>
                </c:pt>
                <c:pt idx="631">
                  <c:v>451</c:v>
                </c:pt>
                <c:pt idx="632">
                  <c:v>452</c:v>
                </c:pt>
                <c:pt idx="633">
                  <c:v>453</c:v>
                </c:pt>
                <c:pt idx="634">
                  <c:v>454</c:v>
                </c:pt>
                <c:pt idx="635">
                  <c:v>455</c:v>
                </c:pt>
                <c:pt idx="636">
                  <c:v>456</c:v>
                </c:pt>
                <c:pt idx="637">
                  <c:v>457</c:v>
                </c:pt>
                <c:pt idx="638">
                  <c:v>458</c:v>
                </c:pt>
                <c:pt idx="639">
                  <c:v>459</c:v>
                </c:pt>
                <c:pt idx="640">
                  <c:v>460</c:v>
                </c:pt>
                <c:pt idx="641">
                  <c:v>461</c:v>
                </c:pt>
                <c:pt idx="642">
                  <c:v>462</c:v>
                </c:pt>
                <c:pt idx="643">
                  <c:v>463</c:v>
                </c:pt>
                <c:pt idx="644">
                  <c:v>464</c:v>
                </c:pt>
                <c:pt idx="645">
                  <c:v>465</c:v>
                </c:pt>
                <c:pt idx="646">
                  <c:v>466</c:v>
                </c:pt>
                <c:pt idx="647">
                  <c:v>467</c:v>
                </c:pt>
                <c:pt idx="648">
                  <c:v>468</c:v>
                </c:pt>
                <c:pt idx="649">
                  <c:v>469</c:v>
                </c:pt>
                <c:pt idx="650">
                  <c:v>470</c:v>
                </c:pt>
                <c:pt idx="651">
                  <c:v>471</c:v>
                </c:pt>
                <c:pt idx="652">
                  <c:v>472</c:v>
                </c:pt>
                <c:pt idx="653">
                  <c:v>473</c:v>
                </c:pt>
                <c:pt idx="654">
                  <c:v>474</c:v>
                </c:pt>
                <c:pt idx="655">
                  <c:v>475</c:v>
                </c:pt>
                <c:pt idx="656">
                  <c:v>476</c:v>
                </c:pt>
                <c:pt idx="657">
                  <c:v>477</c:v>
                </c:pt>
                <c:pt idx="658">
                  <c:v>478</c:v>
                </c:pt>
                <c:pt idx="659">
                  <c:v>479</c:v>
                </c:pt>
                <c:pt idx="660">
                  <c:v>480</c:v>
                </c:pt>
                <c:pt idx="661">
                  <c:v>481</c:v>
                </c:pt>
                <c:pt idx="662">
                  <c:v>482</c:v>
                </c:pt>
                <c:pt idx="663">
                  <c:v>483</c:v>
                </c:pt>
                <c:pt idx="664">
                  <c:v>484</c:v>
                </c:pt>
                <c:pt idx="665">
                  <c:v>485</c:v>
                </c:pt>
                <c:pt idx="666">
                  <c:v>486</c:v>
                </c:pt>
                <c:pt idx="667">
                  <c:v>487</c:v>
                </c:pt>
                <c:pt idx="668">
                  <c:v>488</c:v>
                </c:pt>
                <c:pt idx="669">
                  <c:v>489</c:v>
                </c:pt>
                <c:pt idx="670">
                  <c:v>490</c:v>
                </c:pt>
                <c:pt idx="671">
                  <c:v>491</c:v>
                </c:pt>
                <c:pt idx="672">
                  <c:v>492</c:v>
                </c:pt>
                <c:pt idx="673">
                  <c:v>493</c:v>
                </c:pt>
                <c:pt idx="674">
                  <c:v>494</c:v>
                </c:pt>
                <c:pt idx="675">
                  <c:v>495</c:v>
                </c:pt>
                <c:pt idx="676">
                  <c:v>496</c:v>
                </c:pt>
                <c:pt idx="677">
                  <c:v>497</c:v>
                </c:pt>
                <c:pt idx="678">
                  <c:v>498</c:v>
                </c:pt>
                <c:pt idx="679">
                  <c:v>499</c:v>
                </c:pt>
                <c:pt idx="680">
                  <c:v>500</c:v>
                </c:pt>
                <c:pt idx="681">
                  <c:v>501</c:v>
                </c:pt>
                <c:pt idx="682">
                  <c:v>502</c:v>
                </c:pt>
                <c:pt idx="683">
                  <c:v>503</c:v>
                </c:pt>
                <c:pt idx="684">
                  <c:v>504</c:v>
                </c:pt>
                <c:pt idx="685">
                  <c:v>505</c:v>
                </c:pt>
                <c:pt idx="686">
                  <c:v>506</c:v>
                </c:pt>
                <c:pt idx="687">
                  <c:v>507</c:v>
                </c:pt>
                <c:pt idx="688">
                  <c:v>508</c:v>
                </c:pt>
                <c:pt idx="689">
                  <c:v>509</c:v>
                </c:pt>
                <c:pt idx="690">
                  <c:v>510</c:v>
                </c:pt>
                <c:pt idx="691">
                  <c:v>511</c:v>
                </c:pt>
                <c:pt idx="692">
                  <c:v>512</c:v>
                </c:pt>
                <c:pt idx="693">
                  <c:v>513</c:v>
                </c:pt>
                <c:pt idx="694">
                  <c:v>514</c:v>
                </c:pt>
                <c:pt idx="695">
                  <c:v>515</c:v>
                </c:pt>
                <c:pt idx="696">
                  <c:v>516</c:v>
                </c:pt>
                <c:pt idx="697">
                  <c:v>517</c:v>
                </c:pt>
                <c:pt idx="698">
                  <c:v>518</c:v>
                </c:pt>
                <c:pt idx="699">
                  <c:v>519</c:v>
                </c:pt>
                <c:pt idx="700">
                  <c:v>520</c:v>
                </c:pt>
                <c:pt idx="701">
                  <c:v>521</c:v>
                </c:pt>
                <c:pt idx="702">
                  <c:v>522</c:v>
                </c:pt>
                <c:pt idx="703">
                  <c:v>523</c:v>
                </c:pt>
                <c:pt idx="704">
                  <c:v>524</c:v>
                </c:pt>
                <c:pt idx="705">
                  <c:v>525</c:v>
                </c:pt>
                <c:pt idx="706">
                  <c:v>526</c:v>
                </c:pt>
                <c:pt idx="707">
                  <c:v>527</c:v>
                </c:pt>
                <c:pt idx="708">
                  <c:v>528</c:v>
                </c:pt>
                <c:pt idx="709">
                  <c:v>529</c:v>
                </c:pt>
                <c:pt idx="710">
                  <c:v>530</c:v>
                </c:pt>
                <c:pt idx="711">
                  <c:v>531</c:v>
                </c:pt>
                <c:pt idx="712">
                  <c:v>532</c:v>
                </c:pt>
                <c:pt idx="713">
                  <c:v>533</c:v>
                </c:pt>
                <c:pt idx="714">
                  <c:v>534</c:v>
                </c:pt>
                <c:pt idx="715">
                  <c:v>535</c:v>
                </c:pt>
                <c:pt idx="716">
                  <c:v>536</c:v>
                </c:pt>
                <c:pt idx="717">
                  <c:v>537</c:v>
                </c:pt>
                <c:pt idx="718">
                  <c:v>538</c:v>
                </c:pt>
                <c:pt idx="719">
                  <c:v>539</c:v>
                </c:pt>
                <c:pt idx="720">
                  <c:v>540</c:v>
                </c:pt>
              </c:numCache>
            </c:numRef>
          </c:xVal>
          <c:yVal>
            <c:numRef>
              <c:f>Kräfte!$M$4:$M$724</c:f>
              <c:numCache>
                <c:formatCode>0</c:formatCode>
                <c:ptCount val="721"/>
                <c:pt idx="0">
                  <c:v>-3.81002924060852E-013</c:v>
                </c:pt>
                <c:pt idx="1">
                  <c:v>-54.2389479262776</c:v>
                </c:pt>
                <c:pt idx="2">
                  <c:v>-108.593923564769</c:v>
                </c:pt>
                <c:pt idx="3">
                  <c:v>-162.522882870931</c:v>
                </c:pt>
                <c:pt idx="4">
                  <c:v>-216.440771798946</c:v>
                </c:pt>
                <c:pt idx="5">
                  <c:v>-271.120507642971</c:v>
                </c:pt>
                <c:pt idx="6">
                  <c:v>-326.0188979308</c:v>
                </c:pt>
                <c:pt idx="7">
                  <c:v>-379.876334675629</c:v>
                </c:pt>
                <c:pt idx="8">
                  <c:v>-433.584010323671</c:v>
                </c:pt>
                <c:pt idx="9">
                  <c:v>-488.746402585994</c:v>
                </c:pt>
                <c:pt idx="10">
                  <c:v>-542.909542247215</c:v>
                </c:pt>
                <c:pt idx="11">
                  <c:v>-596.365301827852</c:v>
                </c:pt>
                <c:pt idx="12">
                  <c:v>-651.070204741593</c:v>
                </c:pt>
                <c:pt idx="13">
                  <c:v>-704.276015457097</c:v>
                </c:pt>
                <c:pt idx="14">
                  <c:v>-758.113923946786</c:v>
                </c:pt>
                <c:pt idx="15">
                  <c:v>-812.747447395771</c:v>
                </c:pt>
                <c:pt idx="16">
                  <c:v>-867.389539717688</c:v>
                </c:pt>
                <c:pt idx="17">
                  <c:v>-920.012403904205</c:v>
                </c:pt>
                <c:pt idx="18">
                  <c:v>-974.507697556639</c:v>
                </c:pt>
                <c:pt idx="19">
                  <c:v>-1026.71778213105</c:v>
                </c:pt>
                <c:pt idx="20">
                  <c:v>-1079.81454629049</c:v>
                </c:pt>
                <c:pt idx="21">
                  <c:v>-1132.7127968744</c:v>
                </c:pt>
                <c:pt idx="22">
                  <c:v>-1185.38940869336</c:v>
                </c:pt>
                <c:pt idx="23">
                  <c:v>-1237.81941218386</c:v>
                </c:pt>
                <c:pt idx="24">
                  <c:v>-1289.97592912661</c:v>
                </c:pt>
                <c:pt idx="25">
                  <c:v>-1341.83011250632</c:v>
                </c:pt>
                <c:pt idx="26">
                  <c:v>-1393.35109087611</c:v>
                </c:pt>
                <c:pt idx="27">
                  <c:v>-1444.50591760666</c:v>
                </c:pt>
                <c:pt idx="28">
                  <c:v>-1495.25952541613</c:v>
                </c:pt>
                <c:pt idx="29">
                  <c:v>-1547.25437504466</c:v>
                </c:pt>
                <c:pt idx="30">
                  <c:v>-1597.14548662338</c:v>
                </c:pt>
                <c:pt idx="31">
                  <c:v>-1648.30355577701</c:v>
                </c:pt>
                <c:pt idx="32">
                  <c:v>-1697.16383274761</c:v>
                </c:pt>
                <c:pt idx="33">
                  <c:v>-1743.52132596903</c:v>
                </c:pt>
                <c:pt idx="34">
                  <c:v>-1793.00459093132</c:v>
                </c:pt>
                <c:pt idx="35">
                  <c:v>-1839.88595790161</c:v>
                </c:pt>
                <c:pt idx="36">
                  <c:v>-1886.0048276552</c:v>
                </c:pt>
                <c:pt idx="37">
                  <c:v>-1931.30605167432</c:v>
                </c:pt>
                <c:pt idx="38">
                  <c:v>-1977.87956214608</c:v>
                </c:pt>
                <c:pt idx="39">
                  <c:v>-2021.42070891686</c:v>
                </c:pt>
                <c:pt idx="40">
                  <c:v>-2063.96522907596</c:v>
                </c:pt>
                <c:pt idx="41">
                  <c:v>-2103.15584387889</c:v>
                </c:pt>
                <c:pt idx="42">
                  <c:v>-2141.12542816905</c:v>
                </c:pt>
                <c:pt idx="43">
                  <c:v>-2184.97303938922</c:v>
                </c:pt>
                <c:pt idx="44">
                  <c:v>-2222.87563771242</c:v>
                </c:pt>
                <c:pt idx="45">
                  <c:v>-2259.44482326196</c:v>
                </c:pt>
                <c:pt idx="46">
                  <c:v>-2292.08300318938</c:v>
                </c:pt>
                <c:pt idx="47">
                  <c:v>-2330.86131778377</c:v>
                </c:pt>
                <c:pt idx="48">
                  <c:v>-2363.03385006699</c:v>
                </c:pt>
                <c:pt idx="49">
                  <c:v>-2390.91890646146</c:v>
                </c:pt>
                <c:pt idx="50">
                  <c:v>-2419.70903219194</c:v>
                </c:pt>
                <c:pt idx="51">
                  <c:v>-2443.97414674018</c:v>
                </c:pt>
                <c:pt idx="52">
                  <c:v>-2474.63357307092</c:v>
                </c:pt>
                <c:pt idx="53">
                  <c:v>-2497.87100277832</c:v>
                </c:pt>
                <c:pt idx="54">
                  <c:v>-2519.08627865322</c:v>
                </c:pt>
                <c:pt idx="55">
                  <c:v>-2535.30429554175</c:v>
                </c:pt>
                <c:pt idx="56">
                  <c:v>-2555.13663800129</c:v>
                </c:pt>
                <c:pt idx="57">
                  <c:v>-2572.73330097588</c:v>
                </c:pt>
                <c:pt idx="58">
                  <c:v>-2588.12060371286</c:v>
                </c:pt>
                <c:pt idx="59">
                  <c:v>-2595.08767680427</c:v>
                </c:pt>
                <c:pt idx="60">
                  <c:v>-2621.02141024526</c:v>
                </c:pt>
                <c:pt idx="61">
                  <c:v>-2626.15342832801</c:v>
                </c:pt>
                <c:pt idx="62">
                  <c:v>-2641.20932720522</c:v>
                </c:pt>
                <c:pt idx="63">
                  <c:v>-2644.30650849015</c:v>
                </c:pt>
                <c:pt idx="64">
                  <c:v>-2654.29486347784</c:v>
                </c:pt>
                <c:pt idx="65">
                  <c:v>-2645.5453057983</c:v>
                </c:pt>
                <c:pt idx="66">
                  <c:v>-2637.10497072604</c:v>
                </c:pt>
                <c:pt idx="67">
                  <c:v>-2632.28558399626</c:v>
                </c:pt>
                <c:pt idx="68">
                  <c:v>-2617.95734378192</c:v>
                </c:pt>
                <c:pt idx="69">
                  <c:v>-2603.91915598147</c:v>
                </c:pt>
                <c:pt idx="70">
                  <c:v>-2586.84366106277</c:v>
                </c:pt>
                <c:pt idx="71">
                  <c:v>-2566.69117512365</c:v>
                </c:pt>
                <c:pt idx="72">
                  <c:v>-2540.02612469636</c:v>
                </c:pt>
                <c:pt idx="73">
                  <c:v>-2513.60146955807</c:v>
                </c:pt>
                <c:pt idx="74">
                  <c:v>-2480.57364265691</c:v>
                </c:pt>
                <c:pt idx="75">
                  <c:v>-2440.87104763135</c:v>
                </c:pt>
                <c:pt idx="76">
                  <c:v>-2404.8638976144</c:v>
                </c:pt>
                <c:pt idx="77">
                  <c:v>-2365.66638652213</c:v>
                </c:pt>
                <c:pt idx="78">
                  <c:v>-2323.28136381645</c:v>
                </c:pt>
                <c:pt idx="79">
                  <c:v>-2274.19804624413</c:v>
                </c:pt>
                <c:pt idx="80">
                  <c:v>-2221.92915306259</c:v>
                </c:pt>
                <c:pt idx="81">
                  <c:v>-2173.5915315673</c:v>
                </c:pt>
                <c:pt idx="82">
                  <c:v>-2122.17227726564</c:v>
                </c:pt>
                <c:pt idx="83">
                  <c:v>-2064.0801268996</c:v>
                </c:pt>
                <c:pt idx="84">
                  <c:v>-2024.46206123715</c:v>
                </c:pt>
                <c:pt idx="85">
                  <c:v>-1964.07058319821</c:v>
                </c:pt>
                <c:pt idx="86">
                  <c:v>-1893.61593670785</c:v>
                </c:pt>
                <c:pt idx="87">
                  <c:v>-1823.90239037498</c:v>
                </c:pt>
                <c:pt idx="88">
                  <c:v>-1755.02064948202</c:v>
                </c:pt>
                <c:pt idx="89">
                  <c:v>-1676.28475229355</c:v>
                </c:pt>
                <c:pt idx="90">
                  <c:v>-1598.55973795044</c:v>
                </c:pt>
                <c:pt idx="91">
                  <c:v>-1518.35579845083</c:v>
                </c:pt>
                <c:pt idx="92">
                  <c:v>-1442.96213329405</c:v>
                </c:pt>
                <c:pt idx="93">
                  <c:v>-1354.53803766879</c:v>
                </c:pt>
                <c:pt idx="94">
                  <c:v>-1274.73639388578</c:v>
                </c:pt>
                <c:pt idx="95">
                  <c:v>-1182.17312162195</c:v>
                </c:pt>
                <c:pt idx="96">
                  <c:v>-1087.74962162493</c:v>
                </c:pt>
                <c:pt idx="97">
                  <c:v>-1002.30142976218</c:v>
                </c:pt>
                <c:pt idx="98">
                  <c:v>-904.570658710013</c:v>
                </c:pt>
                <c:pt idx="99">
                  <c:v>-808.971850508926</c:v>
                </c:pt>
                <c:pt idx="100">
                  <c:v>-743.834076350363</c:v>
                </c:pt>
                <c:pt idx="101">
                  <c:v>-666.860814718168</c:v>
                </c:pt>
                <c:pt idx="102">
                  <c:v>-574.73975270543</c:v>
                </c:pt>
                <c:pt idx="103">
                  <c:v>-485.259103658943</c:v>
                </c:pt>
                <c:pt idx="104">
                  <c:v>-384.633038301484</c:v>
                </c:pt>
                <c:pt idx="105">
                  <c:v>-297.395931128195</c:v>
                </c:pt>
                <c:pt idx="106">
                  <c:v>-206.242462878357</c:v>
                </c:pt>
                <c:pt idx="107">
                  <c:v>-108.100265326697</c:v>
                </c:pt>
                <c:pt idx="108">
                  <c:v>-16.8078128306107</c:v>
                </c:pt>
                <c:pt idx="109">
                  <c:v>74.3425380863116</c:v>
                </c:pt>
                <c:pt idx="110">
                  <c:v>168.532849959051</c:v>
                </c:pt>
                <c:pt idx="111">
                  <c:v>258.850309507958</c:v>
                </c:pt>
                <c:pt idx="112">
                  <c:v>345.191093989812</c:v>
                </c:pt>
                <c:pt idx="113">
                  <c:v>434.082513356557</c:v>
                </c:pt>
                <c:pt idx="114">
                  <c:v>515.388801145541</c:v>
                </c:pt>
                <c:pt idx="115">
                  <c:v>602.076992592479</c:v>
                </c:pt>
                <c:pt idx="116">
                  <c:v>684.213255225474</c:v>
                </c:pt>
                <c:pt idx="117">
                  <c:v>764.889832972229</c:v>
                </c:pt>
                <c:pt idx="118">
                  <c:v>837.725132839266</c:v>
                </c:pt>
                <c:pt idx="119">
                  <c:v>918.17337410212</c:v>
                </c:pt>
                <c:pt idx="120">
                  <c:v>984.331080775964</c:v>
                </c:pt>
                <c:pt idx="121">
                  <c:v>1051.65151538303</c:v>
                </c:pt>
                <c:pt idx="122">
                  <c:v>1119.8943798308</c:v>
                </c:pt>
                <c:pt idx="123">
                  <c:v>1179.96120456396</c:v>
                </c:pt>
                <c:pt idx="124">
                  <c:v>1240.63292160532</c:v>
                </c:pt>
                <c:pt idx="125">
                  <c:v>1295.9370637314</c:v>
                </c:pt>
                <c:pt idx="126">
                  <c:v>1343.06232609245</c:v>
                </c:pt>
                <c:pt idx="127">
                  <c:v>1396.12763284873</c:v>
                </c:pt>
                <c:pt idx="128">
                  <c:v>1435.26987306164</c:v>
                </c:pt>
                <c:pt idx="129">
                  <c:v>1491.00817959013</c:v>
                </c:pt>
                <c:pt idx="130">
                  <c:v>1524.66845261704</c:v>
                </c:pt>
                <c:pt idx="131">
                  <c:v>1550.2241376478</c:v>
                </c:pt>
                <c:pt idx="132">
                  <c:v>1578.41034619283</c:v>
                </c:pt>
                <c:pt idx="133">
                  <c:v>1593.39665081253</c:v>
                </c:pt>
                <c:pt idx="134">
                  <c:v>1613.42765440374</c:v>
                </c:pt>
                <c:pt idx="135">
                  <c:v>1620.60631396077</c:v>
                </c:pt>
                <c:pt idx="136">
                  <c:v>1632.57263479805</c:v>
                </c:pt>
                <c:pt idx="137">
                  <c:v>1636.85718835634</c:v>
                </c:pt>
                <c:pt idx="138">
                  <c:v>1631.464202249</c:v>
                </c:pt>
                <c:pt idx="139">
                  <c:v>1630.52908812988</c:v>
                </c:pt>
                <c:pt idx="140">
                  <c:v>1622.35202772813</c:v>
                </c:pt>
                <c:pt idx="141">
                  <c:v>1602.91658979786</c:v>
                </c:pt>
                <c:pt idx="142">
                  <c:v>1583.52431778609</c:v>
                </c:pt>
                <c:pt idx="143">
                  <c:v>1557.72332170114</c:v>
                </c:pt>
                <c:pt idx="144">
                  <c:v>1530.01842281555</c:v>
                </c:pt>
                <c:pt idx="145">
                  <c:v>1494.42600261757</c:v>
                </c:pt>
                <c:pt idx="146">
                  <c:v>1455.34712218247</c:v>
                </c:pt>
                <c:pt idx="147">
                  <c:v>1420.56669824524</c:v>
                </c:pt>
                <c:pt idx="148">
                  <c:v>1367.60133819201</c:v>
                </c:pt>
                <c:pt idx="149">
                  <c:v>1314.03150217681</c:v>
                </c:pt>
                <c:pt idx="150">
                  <c:v>1258.24145806161</c:v>
                </c:pt>
                <c:pt idx="151">
                  <c:v>1198.74217551702</c:v>
                </c:pt>
                <c:pt idx="152">
                  <c:v>1137.61483229655</c:v>
                </c:pt>
                <c:pt idx="153">
                  <c:v>1072.01540711453</c:v>
                </c:pt>
                <c:pt idx="154">
                  <c:v>1000.97753943844</c:v>
                </c:pt>
                <c:pt idx="155">
                  <c:v>929.721297792833</c:v>
                </c:pt>
                <c:pt idx="156">
                  <c:v>858.488060415236</c:v>
                </c:pt>
                <c:pt idx="157">
                  <c:v>787.629120400548</c:v>
                </c:pt>
                <c:pt idx="158">
                  <c:v>709.670151703113</c:v>
                </c:pt>
                <c:pt idx="159">
                  <c:v>634.590961982249</c:v>
                </c:pt>
                <c:pt idx="160">
                  <c:v>561.362162801031</c:v>
                </c:pt>
                <c:pt idx="161">
                  <c:v>485.82154019646</c:v>
                </c:pt>
                <c:pt idx="162">
                  <c:v>418.560676824198</c:v>
                </c:pt>
                <c:pt idx="163">
                  <c:v>346.97319064338</c:v>
                </c:pt>
                <c:pt idx="164">
                  <c:v>278.3146157127</c:v>
                </c:pt>
                <c:pt idx="165">
                  <c:v>215.733713120675</c:v>
                </c:pt>
                <c:pt idx="166">
                  <c:v>158.40833304933</c:v>
                </c:pt>
                <c:pt idx="167">
                  <c:v>104.972858187582</c:v>
                </c:pt>
                <c:pt idx="168">
                  <c:v>58.7740740145922</c:v>
                </c:pt>
                <c:pt idx="169">
                  <c:v>17.6867355365361</c:v>
                </c:pt>
                <c:pt idx="170">
                  <c:v>-16.7782943856561</c:v>
                </c:pt>
                <c:pt idx="171">
                  <c:v>-40.8623677780121</c:v>
                </c:pt>
                <c:pt idx="172">
                  <c:v>-56.7801956096484</c:v>
                </c:pt>
                <c:pt idx="173">
                  <c:v>-69.2033087004747</c:v>
                </c:pt>
                <c:pt idx="174">
                  <c:v>-84.6072090548394</c:v>
                </c:pt>
                <c:pt idx="175">
                  <c:v>-119.911969701707</c:v>
                </c:pt>
                <c:pt idx="176">
                  <c:v>-108.434231462819</c:v>
                </c:pt>
                <c:pt idx="177">
                  <c:v>-82.2494128291251</c:v>
                </c:pt>
                <c:pt idx="178">
                  <c:v>-73.0006218596175</c:v>
                </c:pt>
                <c:pt idx="179">
                  <c:v>-38.9397668408843</c:v>
                </c:pt>
                <c:pt idx="180">
                  <c:v>0</c:v>
                </c:pt>
                <c:pt idx="181">
                  <c:v>49.2831870730999</c:v>
                </c:pt>
                <c:pt idx="182">
                  <c:v>96.1954192987899</c:v>
                </c:pt>
                <c:pt idx="183">
                  <c:v>172.262360951887</c:v>
                </c:pt>
                <c:pt idx="184">
                  <c:v>243.957757052201</c:v>
                </c:pt>
                <c:pt idx="185">
                  <c:v>291.645279068602</c:v>
                </c:pt>
                <c:pt idx="186">
                  <c:v>360.09816158871</c:v>
                </c:pt>
                <c:pt idx="187">
                  <c:v>426.807760360921</c:v>
                </c:pt>
                <c:pt idx="188">
                  <c:v>510.100420711894</c:v>
                </c:pt>
                <c:pt idx="189">
                  <c:v>549.977554441343</c:v>
                </c:pt>
                <c:pt idx="190">
                  <c:v>580.878491061192</c:v>
                </c:pt>
                <c:pt idx="191">
                  <c:v>640.310232588342</c:v>
                </c:pt>
                <c:pt idx="192">
                  <c:v>668.4055733431</c:v>
                </c:pt>
                <c:pt idx="193">
                  <c:v>691.338686168696</c:v>
                </c:pt>
                <c:pt idx="194">
                  <c:v>719.042002781261</c:v>
                </c:pt>
                <c:pt idx="195">
                  <c:v>720.691581283887</c:v>
                </c:pt>
                <c:pt idx="196">
                  <c:v>717.486358737355</c:v>
                </c:pt>
                <c:pt idx="197">
                  <c:v>718.775236204561</c:v>
                </c:pt>
                <c:pt idx="198">
                  <c:v>707.3095113923</c:v>
                </c:pt>
                <c:pt idx="199">
                  <c:v>686.357939227791</c:v>
                </c:pt>
                <c:pt idx="200">
                  <c:v>649.470780945308</c:v>
                </c:pt>
                <c:pt idx="201">
                  <c:v>626.127587509915</c:v>
                </c:pt>
                <c:pt idx="202">
                  <c:v>623.079966104238</c:v>
                </c:pt>
                <c:pt idx="203">
                  <c:v>553.416324902589</c:v>
                </c:pt>
                <c:pt idx="204">
                  <c:v>505.9938672377</c:v>
                </c:pt>
                <c:pt idx="205">
                  <c:v>491.837512744263</c:v>
                </c:pt>
                <c:pt idx="206">
                  <c:v>441.134482122538</c:v>
                </c:pt>
                <c:pt idx="207">
                  <c:v>362.796152789825</c:v>
                </c:pt>
                <c:pt idx="208">
                  <c:v>319.462175653754</c:v>
                </c:pt>
                <c:pt idx="209">
                  <c:v>295.220725509388</c:v>
                </c:pt>
                <c:pt idx="210">
                  <c:v>243.749746408864</c:v>
                </c:pt>
                <c:pt idx="211">
                  <c:v>164.530517323504</c:v>
                </c:pt>
                <c:pt idx="212">
                  <c:v>121.686102959675</c:v>
                </c:pt>
                <c:pt idx="213">
                  <c:v>90.4236759736958</c:v>
                </c:pt>
                <c:pt idx="214">
                  <c:v>34.9867277854488</c:v>
                </c:pt>
                <c:pt idx="215">
                  <c:v>-14.4667309575676</c:v>
                </c:pt>
                <c:pt idx="216">
                  <c:v>-55.2220488195014</c:v>
                </c:pt>
                <c:pt idx="217">
                  <c:v>-92.6601633303705</c:v>
                </c:pt>
                <c:pt idx="218">
                  <c:v>-128.595451225674</c:v>
                </c:pt>
                <c:pt idx="219">
                  <c:v>-171.645049275931</c:v>
                </c:pt>
                <c:pt idx="220">
                  <c:v>-186.229938787568</c:v>
                </c:pt>
                <c:pt idx="221">
                  <c:v>-209.367520958293</c:v>
                </c:pt>
                <c:pt idx="222">
                  <c:v>-239.34400423243</c:v>
                </c:pt>
                <c:pt idx="223">
                  <c:v>-250.245413671445</c:v>
                </c:pt>
                <c:pt idx="224">
                  <c:v>-272.539133546629</c:v>
                </c:pt>
                <c:pt idx="225">
                  <c:v>-272.268575234146</c:v>
                </c:pt>
                <c:pt idx="226">
                  <c:v>-268.368879380503</c:v>
                </c:pt>
                <c:pt idx="227">
                  <c:v>-283.847566057783</c:v>
                </c:pt>
                <c:pt idx="228">
                  <c:v>-272.739486807803</c:v>
                </c:pt>
                <c:pt idx="229">
                  <c:v>-255.01854643242</c:v>
                </c:pt>
                <c:pt idx="230">
                  <c:v>-249.357918387008</c:v>
                </c:pt>
                <c:pt idx="231">
                  <c:v>-229.035411792561</c:v>
                </c:pt>
                <c:pt idx="232">
                  <c:v>-218.50615430421</c:v>
                </c:pt>
                <c:pt idx="233">
                  <c:v>-184.525141143376</c:v>
                </c:pt>
                <c:pt idx="234">
                  <c:v>-140.408794857053</c:v>
                </c:pt>
                <c:pt idx="235">
                  <c:v>-112.016415665221</c:v>
                </c:pt>
                <c:pt idx="236">
                  <c:v>-64.9614623609459</c:v>
                </c:pt>
                <c:pt idx="237">
                  <c:v>-46.0942210229662</c:v>
                </c:pt>
                <c:pt idx="238">
                  <c:v>9.48684345753611</c:v>
                </c:pt>
                <c:pt idx="239">
                  <c:v>51.2035988516374</c:v>
                </c:pt>
                <c:pt idx="240">
                  <c:v>96.9810907957474</c:v>
                </c:pt>
                <c:pt idx="241">
                  <c:v>152.965503023033</c:v>
                </c:pt>
                <c:pt idx="242">
                  <c:v>209.853352447645</c:v>
                </c:pt>
                <c:pt idx="243">
                  <c:v>280.303284133924</c:v>
                </c:pt>
                <c:pt idx="244">
                  <c:v>332.43608384284</c:v>
                </c:pt>
                <c:pt idx="245">
                  <c:v>397.978421398427</c:v>
                </c:pt>
                <c:pt idx="246">
                  <c:v>470.505871882325</c:v>
                </c:pt>
                <c:pt idx="247">
                  <c:v>540.300897873499</c:v>
                </c:pt>
                <c:pt idx="248">
                  <c:v>610.323984200726</c:v>
                </c:pt>
                <c:pt idx="249">
                  <c:v>677.148098621585</c:v>
                </c:pt>
                <c:pt idx="250">
                  <c:v>754.037473597762</c:v>
                </c:pt>
                <c:pt idx="251">
                  <c:v>830.787885495331</c:v>
                </c:pt>
                <c:pt idx="252">
                  <c:v>910.761758924686</c:v>
                </c:pt>
                <c:pt idx="253">
                  <c:v>983.476230952568</c:v>
                </c:pt>
                <c:pt idx="254">
                  <c:v>1062.47878994987</c:v>
                </c:pt>
                <c:pt idx="255">
                  <c:v>1151.24737574651</c:v>
                </c:pt>
                <c:pt idx="256">
                  <c:v>1246.17939505814</c:v>
                </c:pt>
                <c:pt idx="257">
                  <c:v>1305.36111361619</c:v>
                </c:pt>
                <c:pt idx="258">
                  <c:v>1394.81239664777</c:v>
                </c:pt>
                <c:pt idx="259">
                  <c:v>1490.12648422344</c:v>
                </c:pt>
                <c:pt idx="260">
                  <c:v>1548.88544446841</c:v>
                </c:pt>
                <c:pt idx="261">
                  <c:v>1620.08488202585</c:v>
                </c:pt>
                <c:pt idx="262">
                  <c:v>1703.78801026017</c:v>
                </c:pt>
                <c:pt idx="263">
                  <c:v>1775.09049128067</c:v>
                </c:pt>
                <c:pt idx="264">
                  <c:v>1855.0840038736</c:v>
                </c:pt>
                <c:pt idx="265">
                  <c:v>1929.4565266304</c:v>
                </c:pt>
                <c:pt idx="266">
                  <c:v>2005.23088864622</c:v>
                </c:pt>
                <c:pt idx="267">
                  <c:v>2071.60324319435</c:v>
                </c:pt>
                <c:pt idx="268">
                  <c:v>2139.08437794818</c:v>
                </c:pt>
                <c:pt idx="269">
                  <c:v>2222.01239774069</c:v>
                </c:pt>
                <c:pt idx="270">
                  <c:v>2287.96218858222</c:v>
                </c:pt>
                <c:pt idx="271">
                  <c:v>2336.83284262882</c:v>
                </c:pt>
                <c:pt idx="272">
                  <c:v>2397.3484239082</c:v>
                </c:pt>
                <c:pt idx="273">
                  <c:v>2469.28029446364</c:v>
                </c:pt>
                <c:pt idx="274">
                  <c:v>2516.7374670142</c:v>
                </c:pt>
                <c:pt idx="275">
                  <c:v>2568.36319986801</c:v>
                </c:pt>
                <c:pt idx="276">
                  <c:v>2627.64096643229</c:v>
                </c:pt>
                <c:pt idx="277">
                  <c:v>2683.76226466862</c:v>
                </c:pt>
                <c:pt idx="278">
                  <c:v>2722.45807613863</c:v>
                </c:pt>
                <c:pt idx="279">
                  <c:v>2761.59309713828</c:v>
                </c:pt>
                <c:pt idx="280">
                  <c:v>2808.05197514853</c:v>
                </c:pt>
                <c:pt idx="281">
                  <c:v>2861.76894713732</c:v>
                </c:pt>
                <c:pt idx="282">
                  <c:v>2894.54540795864</c:v>
                </c:pt>
                <c:pt idx="283">
                  <c:v>2913.5651211799</c:v>
                </c:pt>
                <c:pt idx="284">
                  <c:v>2950.25955223389</c:v>
                </c:pt>
                <c:pt idx="285">
                  <c:v>2983.58527698941</c:v>
                </c:pt>
                <c:pt idx="286">
                  <c:v>2996.34312449675</c:v>
                </c:pt>
                <c:pt idx="287">
                  <c:v>3009.36475462042</c:v>
                </c:pt>
                <c:pt idx="288">
                  <c:v>3029.48701548868</c:v>
                </c:pt>
                <c:pt idx="289">
                  <c:v>3046.29322047659</c:v>
                </c:pt>
                <c:pt idx="290">
                  <c:v>3059.87825646152</c:v>
                </c:pt>
                <c:pt idx="291">
                  <c:v>3070.28147888735</c:v>
                </c:pt>
                <c:pt idx="292">
                  <c:v>3064.31339496163</c:v>
                </c:pt>
                <c:pt idx="293">
                  <c:v>3075.1604890524</c:v>
                </c:pt>
                <c:pt idx="294">
                  <c:v>3079.6151055621</c:v>
                </c:pt>
                <c:pt idx="295">
                  <c:v>3081.04122214514</c:v>
                </c:pt>
                <c:pt idx="296">
                  <c:v>3073.10000534735</c:v>
                </c:pt>
                <c:pt idx="297">
                  <c:v>3056.03381664194</c:v>
                </c:pt>
                <c:pt idx="298">
                  <c:v>3045.79252243774</c:v>
                </c:pt>
                <c:pt idx="299">
                  <c:v>3042.17116395892</c:v>
                </c:pt>
                <c:pt idx="300">
                  <c:v>3026.50661311851</c:v>
                </c:pt>
                <c:pt idx="301">
                  <c:v>3005.3059126592</c:v>
                </c:pt>
                <c:pt idx="302">
                  <c:v>2981.64893415436</c:v>
                </c:pt>
                <c:pt idx="303">
                  <c:v>2964.58517086085</c:v>
                </c:pt>
                <c:pt idx="304">
                  <c:v>2942.13744319884</c:v>
                </c:pt>
                <c:pt idx="305">
                  <c:v>2917.39271475032</c:v>
                </c:pt>
                <c:pt idx="306">
                  <c:v>2893.29166201923</c:v>
                </c:pt>
                <c:pt idx="307">
                  <c:v>2861.34168045539</c:v>
                </c:pt>
                <c:pt idx="308">
                  <c:v>2830.20139770618</c:v>
                </c:pt>
                <c:pt idx="309">
                  <c:v>2777.92073714113</c:v>
                </c:pt>
                <c:pt idx="310">
                  <c:v>2748.61783870429</c:v>
                </c:pt>
                <c:pt idx="311">
                  <c:v>2714.69659123727</c:v>
                </c:pt>
                <c:pt idx="312">
                  <c:v>2673.75010525407</c:v>
                </c:pt>
                <c:pt idx="313">
                  <c:v>2628.68841245961</c:v>
                </c:pt>
                <c:pt idx="314">
                  <c:v>2582.25207413626</c:v>
                </c:pt>
                <c:pt idx="315">
                  <c:v>2549.40564232133</c:v>
                </c:pt>
                <c:pt idx="316">
                  <c:v>2509.93295802834</c:v>
                </c:pt>
                <c:pt idx="317">
                  <c:v>2459.40395438268</c:v>
                </c:pt>
                <c:pt idx="318">
                  <c:v>2410.15940841521</c:v>
                </c:pt>
                <c:pt idx="319">
                  <c:v>2357.58709799353</c:v>
                </c:pt>
                <c:pt idx="320">
                  <c:v>2310.80372526532</c:v>
                </c:pt>
                <c:pt idx="321">
                  <c:v>2262.89482652958</c:v>
                </c:pt>
                <c:pt idx="322">
                  <c:v>2216.07316638056</c:v>
                </c:pt>
                <c:pt idx="323">
                  <c:v>2163.96038829172</c:v>
                </c:pt>
                <c:pt idx="324">
                  <c:v>2104.872226785</c:v>
                </c:pt>
                <c:pt idx="325">
                  <c:v>2049.30776838383</c:v>
                </c:pt>
                <c:pt idx="326">
                  <c:v>1995.07669527419</c:v>
                </c:pt>
                <c:pt idx="327">
                  <c:v>1947.75761852811</c:v>
                </c:pt>
                <c:pt idx="328">
                  <c:v>1897.57533486597</c:v>
                </c:pt>
                <c:pt idx="329">
                  <c:v>1837.58706354997</c:v>
                </c:pt>
                <c:pt idx="330">
                  <c:v>1772.10590144721</c:v>
                </c:pt>
                <c:pt idx="331">
                  <c:v>1715.10324257886</c:v>
                </c:pt>
                <c:pt idx="332">
                  <c:v>1664.19094210313</c:v>
                </c:pt>
                <c:pt idx="333">
                  <c:v>1609.33070550911</c:v>
                </c:pt>
                <c:pt idx="334">
                  <c:v>1553.91960096301</c:v>
                </c:pt>
                <c:pt idx="335">
                  <c:v>1492.15143529588</c:v>
                </c:pt>
                <c:pt idx="336">
                  <c:v>1431.75201293966</c:v>
                </c:pt>
                <c:pt idx="337">
                  <c:v>1369.89133988378</c:v>
                </c:pt>
                <c:pt idx="338">
                  <c:v>1310.64770490589</c:v>
                </c:pt>
                <c:pt idx="339">
                  <c:v>1253.71212352371</c:v>
                </c:pt>
                <c:pt idx="340">
                  <c:v>1198.77002764931</c:v>
                </c:pt>
                <c:pt idx="341">
                  <c:v>1139.89483665471</c:v>
                </c:pt>
                <c:pt idx="342">
                  <c:v>1075.49691413571</c:v>
                </c:pt>
                <c:pt idx="343">
                  <c:v>1014.51244141571</c:v>
                </c:pt>
                <c:pt idx="344">
                  <c:v>953.598158880184</c:v>
                </c:pt>
                <c:pt idx="345">
                  <c:v>897.222610134909</c:v>
                </c:pt>
                <c:pt idx="346">
                  <c:v>838.706854601277</c:v>
                </c:pt>
                <c:pt idx="347">
                  <c:v>779.961426109791</c:v>
                </c:pt>
                <c:pt idx="348">
                  <c:v>718.143081538574</c:v>
                </c:pt>
                <c:pt idx="349">
                  <c:v>655.936466071004</c:v>
                </c:pt>
                <c:pt idx="350">
                  <c:v>595.319621277185</c:v>
                </c:pt>
                <c:pt idx="351">
                  <c:v>536.485837137264</c:v>
                </c:pt>
                <c:pt idx="352">
                  <c:v>477.47846389976</c:v>
                </c:pt>
                <c:pt idx="353">
                  <c:v>418.305469779438</c:v>
                </c:pt>
                <c:pt idx="354">
                  <c:v>358.615619908318</c:v>
                </c:pt>
                <c:pt idx="355">
                  <c:v>298.594421581278</c:v>
                </c:pt>
                <c:pt idx="356">
                  <c:v>238.905594205354</c:v>
                </c:pt>
                <c:pt idx="357">
                  <c:v>177.943695831522</c:v>
                </c:pt>
                <c:pt idx="358">
                  <c:v>118.517459910441</c:v>
                </c:pt>
                <c:pt idx="359">
                  <c:v>59.3209196309512</c:v>
                </c:pt>
                <c:pt idx="360">
                  <c:v>4.16243170522692E-013</c:v>
                </c:pt>
                <c:pt idx="361">
                  <c:v>-59.1414428080819</c:v>
                </c:pt>
                <c:pt idx="362">
                  <c:v>-117.799632523542</c:v>
                </c:pt>
                <c:pt idx="363">
                  <c:v>-176.149460373817</c:v>
                </c:pt>
                <c:pt idx="364">
                  <c:v>-234.843988481303</c:v>
                </c:pt>
                <c:pt idx="365">
                  <c:v>-293.519112304794</c:v>
                </c:pt>
                <c:pt idx="366">
                  <c:v>-352.169253248583</c:v>
                </c:pt>
                <c:pt idx="367">
                  <c:v>-411.206381301637</c:v>
                </c:pt>
                <c:pt idx="368">
                  <c:v>-467.937303536192</c:v>
                </c:pt>
                <c:pt idx="369">
                  <c:v>-526.29567269389</c:v>
                </c:pt>
                <c:pt idx="370">
                  <c:v>-581.024995741595</c:v>
                </c:pt>
                <c:pt idx="371">
                  <c:v>-637.604177310395</c:v>
                </c:pt>
                <c:pt idx="372">
                  <c:v>-694.59106567469</c:v>
                </c:pt>
                <c:pt idx="373">
                  <c:v>-751.379280693721</c:v>
                </c:pt>
                <c:pt idx="374">
                  <c:v>-807.140795173964</c:v>
                </c:pt>
                <c:pt idx="375">
                  <c:v>-862.549020011355</c:v>
                </c:pt>
                <c:pt idx="376">
                  <c:v>-916.656445012829</c:v>
                </c:pt>
                <c:pt idx="377">
                  <c:v>-971.286758858166</c:v>
                </c:pt>
                <c:pt idx="378">
                  <c:v>-1025.53422798015</c:v>
                </c:pt>
                <c:pt idx="379">
                  <c:v>-1082.74563042497</c:v>
                </c:pt>
                <c:pt idx="380">
                  <c:v>-1136.34576053851</c:v>
                </c:pt>
                <c:pt idx="381">
                  <c:v>-1191.97687261839</c:v>
                </c:pt>
                <c:pt idx="382">
                  <c:v>-1239.61877422384</c:v>
                </c:pt>
                <c:pt idx="383">
                  <c:v>-1294.41478601588</c:v>
                </c:pt>
                <c:pt idx="384">
                  <c:v>-1346.11444214388</c:v>
                </c:pt>
                <c:pt idx="385">
                  <c:v>-1401.656121264</c:v>
                </c:pt>
                <c:pt idx="386">
                  <c:v>-1453.92970273965</c:v>
                </c:pt>
                <c:pt idx="387">
                  <c:v>-1502.57047018632</c:v>
                </c:pt>
                <c:pt idx="388">
                  <c:v>-1553.71792287448</c:v>
                </c:pt>
                <c:pt idx="389">
                  <c:v>-1604.30379356682</c:v>
                </c:pt>
                <c:pt idx="390">
                  <c:v>-1656.02282367131</c:v>
                </c:pt>
                <c:pt idx="391">
                  <c:v>-1700.09167666634</c:v>
                </c:pt>
                <c:pt idx="392">
                  <c:v>-1746.80674745267</c:v>
                </c:pt>
                <c:pt idx="393">
                  <c:v>-1798.3650557545</c:v>
                </c:pt>
                <c:pt idx="394">
                  <c:v>-1845.46695341621</c:v>
                </c:pt>
                <c:pt idx="395">
                  <c:v>-1895.73415004348</c:v>
                </c:pt>
                <c:pt idx="396">
                  <c:v>-1939.18653535959</c:v>
                </c:pt>
                <c:pt idx="397">
                  <c:v>-1977.40996158675</c:v>
                </c:pt>
                <c:pt idx="398">
                  <c:v>-2018.6393498636</c:v>
                </c:pt>
                <c:pt idx="399">
                  <c:v>-2065.31439598779</c:v>
                </c:pt>
                <c:pt idx="400">
                  <c:v>-2106.58857564017</c:v>
                </c:pt>
                <c:pt idx="401">
                  <c:v>-2148.98787436091</c:v>
                </c:pt>
                <c:pt idx="402">
                  <c:v>-2185.56724961453</c:v>
                </c:pt>
                <c:pt idx="403">
                  <c:v>-2223.14175250797</c:v>
                </c:pt>
                <c:pt idx="404">
                  <c:v>-2254.4810703748</c:v>
                </c:pt>
                <c:pt idx="405">
                  <c:v>-2294.12319829228</c:v>
                </c:pt>
                <c:pt idx="406">
                  <c:v>-2327.39028874515</c:v>
                </c:pt>
                <c:pt idx="407">
                  <c:v>-2364.21831945213</c:v>
                </c:pt>
                <c:pt idx="408">
                  <c:v>-2396.95646870658</c:v>
                </c:pt>
                <c:pt idx="409">
                  <c:v>-2422.74179008304</c:v>
                </c:pt>
                <c:pt idx="410">
                  <c:v>-2452.03623435538</c:v>
                </c:pt>
                <c:pt idx="411">
                  <c:v>-2479.53576549242</c:v>
                </c:pt>
                <c:pt idx="412">
                  <c:v>-2499.60224761951</c:v>
                </c:pt>
                <c:pt idx="413">
                  <c:v>-2520.37708297248</c:v>
                </c:pt>
                <c:pt idx="414">
                  <c:v>-2541.90305758714</c:v>
                </c:pt>
                <c:pt idx="415">
                  <c:v>-2561.32168756313</c:v>
                </c:pt>
                <c:pt idx="416">
                  <c:v>-2572.68710094175</c:v>
                </c:pt>
                <c:pt idx="417">
                  <c:v>-2584.6140290287</c:v>
                </c:pt>
                <c:pt idx="418">
                  <c:v>-2594.13194754939</c:v>
                </c:pt>
                <c:pt idx="419">
                  <c:v>-2610.28898782059</c:v>
                </c:pt>
                <c:pt idx="420">
                  <c:v>-2617.94747341557</c:v>
                </c:pt>
                <c:pt idx="421">
                  <c:v>-2616.83338837789</c:v>
                </c:pt>
                <c:pt idx="422">
                  <c:v>-2619.2399945371</c:v>
                </c:pt>
                <c:pt idx="423">
                  <c:v>-2618.95202958266</c:v>
                </c:pt>
                <c:pt idx="424">
                  <c:v>-2619.10403447885</c:v>
                </c:pt>
                <c:pt idx="425">
                  <c:v>-2610.03696900549</c:v>
                </c:pt>
                <c:pt idx="426">
                  <c:v>-2598.03430844646</c:v>
                </c:pt>
                <c:pt idx="427">
                  <c:v>-2592.89287238836</c:v>
                </c:pt>
                <c:pt idx="428">
                  <c:v>-2574.94646287406</c:v>
                </c:pt>
                <c:pt idx="429">
                  <c:v>-2557.25316221527</c:v>
                </c:pt>
                <c:pt idx="430">
                  <c:v>-2529.77498347823</c:v>
                </c:pt>
                <c:pt idx="431">
                  <c:v>-2512.61750799942</c:v>
                </c:pt>
                <c:pt idx="432">
                  <c:v>-2489.00898258623</c:v>
                </c:pt>
                <c:pt idx="433">
                  <c:v>-2455.43451769963</c:v>
                </c:pt>
                <c:pt idx="434">
                  <c:v>-2418.6370644231</c:v>
                </c:pt>
                <c:pt idx="435">
                  <c:v>-2378.60654237379</c:v>
                </c:pt>
                <c:pt idx="436">
                  <c:v>-2342.29175786292</c:v>
                </c:pt>
                <c:pt idx="437">
                  <c:v>-2309.79144158093</c:v>
                </c:pt>
                <c:pt idx="438">
                  <c:v>-2260.15549706625</c:v>
                </c:pt>
                <c:pt idx="439">
                  <c:v>-2207.30574594985</c:v>
                </c:pt>
                <c:pt idx="440">
                  <c:v>-2147.73319625171</c:v>
                </c:pt>
                <c:pt idx="441">
                  <c:v>-2095.61328304378</c:v>
                </c:pt>
                <c:pt idx="442">
                  <c:v>-2036.86149015712</c:v>
                </c:pt>
                <c:pt idx="443">
                  <c:v>-1978.61770021816</c:v>
                </c:pt>
                <c:pt idx="444">
                  <c:v>-1910.24199153906</c:v>
                </c:pt>
                <c:pt idx="445">
                  <c:v>-1842.48368855636</c:v>
                </c:pt>
                <c:pt idx="446">
                  <c:v>-1768.26215997032</c:v>
                </c:pt>
                <c:pt idx="447">
                  <c:v>-1694.81399681347</c:v>
                </c:pt>
                <c:pt idx="448">
                  <c:v>-1625.82415662229</c:v>
                </c:pt>
                <c:pt idx="449">
                  <c:v>-1539.83862350427</c:v>
                </c:pt>
                <c:pt idx="450">
                  <c:v>-1458.49779753824</c:v>
                </c:pt>
                <c:pt idx="451">
                  <c:v>-1374.72491816913</c:v>
                </c:pt>
                <c:pt idx="452">
                  <c:v>-1292.22220539667</c:v>
                </c:pt>
                <c:pt idx="453">
                  <c:v>-1203.92423456055</c:v>
                </c:pt>
                <c:pt idx="454">
                  <c:v>-1106.38224044195</c:v>
                </c:pt>
                <c:pt idx="455">
                  <c:v>-1017.65065514651</c:v>
                </c:pt>
                <c:pt idx="456">
                  <c:v>-927.10174023494</c:v>
                </c:pt>
                <c:pt idx="457">
                  <c:v>-827.749355013729</c:v>
                </c:pt>
                <c:pt idx="458">
                  <c:v>-734.012559780997</c:v>
                </c:pt>
                <c:pt idx="459">
                  <c:v>-624.786214791859</c:v>
                </c:pt>
                <c:pt idx="460">
                  <c:v>-531.9718119193</c:v>
                </c:pt>
                <c:pt idx="461">
                  <c:v>-427.582530018892</c:v>
                </c:pt>
                <c:pt idx="462">
                  <c:v>-332.882513231949</c:v>
                </c:pt>
                <c:pt idx="463">
                  <c:v>-226.962204165148</c:v>
                </c:pt>
                <c:pt idx="464">
                  <c:v>-124.039940407946</c:v>
                </c:pt>
                <c:pt idx="465">
                  <c:v>-20.7883373351806</c:v>
                </c:pt>
                <c:pt idx="466">
                  <c:v>82.6105671584711</c:v>
                </c:pt>
                <c:pt idx="467">
                  <c:v>185.972780150885</c:v>
                </c:pt>
                <c:pt idx="468">
                  <c:v>289.112835751211</c:v>
                </c:pt>
                <c:pt idx="469">
                  <c:v>391.844282216394</c:v>
                </c:pt>
                <c:pt idx="470">
                  <c:v>490.623190990284</c:v>
                </c:pt>
                <c:pt idx="471">
                  <c:v>595.333552824729</c:v>
                </c:pt>
                <c:pt idx="472">
                  <c:v>692.409427912139</c:v>
                </c:pt>
                <c:pt idx="473">
                  <c:v>798.230615303438</c:v>
                </c:pt>
                <c:pt idx="474">
                  <c:v>892.839306382136</c:v>
                </c:pt>
                <c:pt idx="475">
                  <c:v>989.210093080285</c:v>
                </c:pt>
                <c:pt idx="476">
                  <c:v>1080.68136115569</c:v>
                </c:pt>
                <c:pt idx="477">
                  <c:v>1173.50442607957</c:v>
                </c:pt>
                <c:pt idx="478">
                  <c:v>1261.13918464445</c:v>
                </c:pt>
                <c:pt idx="479">
                  <c:v>1352.83118963327</c:v>
                </c:pt>
                <c:pt idx="480">
                  <c:v>1438.99927292422</c:v>
                </c:pt>
                <c:pt idx="481">
                  <c:v>1522.6207049068</c:v>
                </c:pt>
                <c:pt idx="482">
                  <c:v>1606.54486702571</c:v>
                </c:pt>
                <c:pt idx="483">
                  <c:v>1681.60373100847</c:v>
                </c:pt>
                <c:pt idx="484">
                  <c:v>1756.66892149645</c:v>
                </c:pt>
                <c:pt idx="485">
                  <c:v>1828.59532026447</c:v>
                </c:pt>
                <c:pt idx="486">
                  <c:v>1900.10820641892</c:v>
                </c:pt>
                <c:pt idx="487">
                  <c:v>1968.14458382382</c:v>
                </c:pt>
                <c:pt idx="488">
                  <c:v>2027.02249591197</c:v>
                </c:pt>
                <c:pt idx="489">
                  <c:v>2093.2566666293</c:v>
                </c:pt>
                <c:pt idx="490">
                  <c:v>2144.76296684298</c:v>
                </c:pt>
                <c:pt idx="491">
                  <c:v>2195.17107411568</c:v>
                </c:pt>
                <c:pt idx="492">
                  <c:v>2239.0848404403</c:v>
                </c:pt>
                <c:pt idx="493">
                  <c:v>2281.59701948344</c:v>
                </c:pt>
                <c:pt idx="494">
                  <c:v>2320.0242887064</c:v>
                </c:pt>
                <c:pt idx="495">
                  <c:v>2354.29975042593</c:v>
                </c:pt>
                <c:pt idx="496">
                  <c:v>2381.93005268166</c:v>
                </c:pt>
                <c:pt idx="497">
                  <c:v>2407.77990014139</c:v>
                </c:pt>
                <c:pt idx="498">
                  <c:v>2429.32659215075</c:v>
                </c:pt>
                <c:pt idx="499">
                  <c:v>2446.53582923194</c:v>
                </c:pt>
                <c:pt idx="500">
                  <c:v>2457.13608428535</c:v>
                </c:pt>
                <c:pt idx="501">
                  <c:v>2465.64916659678</c:v>
                </c:pt>
                <c:pt idx="502">
                  <c:v>2469.771705853</c:v>
                </c:pt>
                <c:pt idx="503">
                  <c:v>2469.50210871828</c:v>
                </c:pt>
                <c:pt idx="504">
                  <c:v>2464.84684635326</c:v>
                </c:pt>
                <c:pt idx="505">
                  <c:v>2451.82867364955</c:v>
                </c:pt>
                <c:pt idx="506">
                  <c:v>2438.55637489404</c:v>
                </c:pt>
                <c:pt idx="507">
                  <c:v>2417.18168442077</c:v>
                </c:pt>
                <c:pt idx="508">
                  <c:v>2397.25649825584</c:v>
                </c:pt>
                <c:pt idx="509">
                  <c:v>2369.41788444094</c:v>
                </c:pt>
                <c:pt idx="510">
                  <c:v>2339.23803379817</c:v>
                </c:pt>
                <c:pt idx="511">
                  <c:v>2304.93699943795</c:v>
                </c:pt>
                <c:pt idx="512">
                  <c:v>2266.58174845479</c:v>
                </c:pt>
                <c:pt idx="513">
                  <c:v>2225.81697294014</c:v>
                </c:pt>
                <c:pt idx="514">
                  <c:v>2178.01076476189</c:v>
                </c:pt>
                <c:pt idx="515">
                  <c:v>2129.42315257512</c:v>
                </c:pt>
                <c:pt idx="516">
                  <c:v>2074.19540330257</c:v>
                </c:pt>
                <c:pt idx="517">
                  <c:v>2014.11107918499</c:v>
                </c:pt>
                <c:pt idx="518">
                  <c:v>1953.32257576018</c:v>
                </c:pt>
                <c:pt idx="519">
                  <c:v>1886.66039840977</c:v>
                </c:pt>
                <c:pt idx="520">
                  <c:v>1820.47604678749</c:v>
                </c:pt>
                <c:pt idx="521">
                  <c:v>1751.01365554824</c:v>
                </c:pt>
                <c:pt idx="522">
                  <c:v>1676.27156539035</c:v>
                </c:pt>
                <c:pt idx="523">
                  <c:v>1597.73328788933</c:v>
                </c:pt>
                <c:pt idx="524">
                  <c:v>1519.50202499018</c:v>
                </c:pt>
                <c:pt idx="525">
                  <c:v>1437.63611411075</c:v>
                </c:pt>
                <c:pt idx="526">
                  <c:v>1352.45466378517</c:v>
                </c:pt>
                <c:pt idx="527">
                  <c:v>1266.6003799284</c:v>
                </c:pt>
                <c:pt idx="528">
                  <c:v>1177.01664639317</c:v>
                </c:pt>
                <c:pt idx="529">
                  <c:v>1086.83236747943</c:v>
                </c:pt>
                <c:pt idx="530">
                  <c:v>992.871436854168</c:v>
                </c:pt>
                <c:pt idx="531">
                  <c:v>898.511662452517</c:v>
                </c:pt>
                <c:pt idx="532">
                  <c:v>802.606357602094</c:v>
                </c:pt>
                <c:pt idx="533">
                  <c:v>704.90339492521</c:v>
                </c:pt>
                <c:pt idx="534">
                  <c:v>607.18331671547</c:v>
                </c:pt>
                <c:pt idx="535">
                  <c:v>507.286318521223</c:v>
                </c:pt>
                <c:pt idx="536">
                  <c:v>406.638020825248</c:v>
                </c:pt>
                <c:pt idx="537">
                  <c:v>305.590601313121</c:v>
                </c:pt>
                <c:pt idx="538">
                  <c:v>204.018794143436</c:v>
                </c:pt>
                <c:pt idx="539">
                  <c:v>102.156792108683</c:v>
                </c:pt>
                <c:pt idx="540">
                  <c:v>1.43317922155973E-012</c:v>
                </c:pt>
                <c:pt idx="541">
                  <c:v>-102.096966501052</c:v>
                </c:pt>
                <c:pt idx="542">
                  <c:v>-204.13843204125</c:v>
                </c:pt>
                <c:pt idx="543">
                  <c:v>-305.770024858888</c:v>
                </c:pt>
                <c:pt idx="544">
                  <c:v>-406.877190037182</c:v>
                </c:pt>
                <c:pt idx="545">
                  <c:v>-506.987456986543</c:v>
                </c:pt>
                <c:pt idx="546">
                  <c:v>-607.54180383855</c:v>
                </c:pt>
                <c:pt idx="547">
                  <c:v>-706.157492574283</c:v>
                </c:pt>
                <c:pt idx="548">
                  <c:v>-803.561326289056</c:v>
                </c:pt>
                <c:pt idx="549">
                  <c:v>-900.658978384138</c:v>
                </c:pt>
                <c:pt idx="550">
                  <c:v>-995.255648410358</c:v>
                </c:pt>
                <c:pt idx="551">
                  <c:v>-1089.45293715549</c:v>
                </c:pt>
                <c:pt idx="552">
                  <c:v>-1189.85740436551</c:v>
                </c:pt>
                <c:pt idx="553">
                  <c:v>-1282.04384720053</c:v>
                </c:pt>
                <c:pt idx="554">
                  <c:v>-1373.22649687022</c:v>
                </c:pt>
                <c:pt idx="555">
                  <c:v>-1457.19761248018</c:v>
                </c:pt>
                <c:pt idx="556">
                  <c:v>-1543.18738598946</c:v>
                </c:pt>
                <c:pt idx="557">
                  <c:v>-1623.87350739109</c:v>
                </c:pt>
                <c:pt idx="558">
                  <c:v>-1702.84867487006</c:v>
                </c:pt>
                <c:pt idx="559">
                  <c:v>-1777.90622175936</c:v>
                </c:pt>
                <c:pt idx="560">
                  <c:v>-1848.7416539115</c:v>
                </c:pt>
                <c:pt idx="561">
                  <c:v>-1923.70596176574</c:v>
                </c:pt>
                <c:pt idx="562">
                  <c:v>-1990.77545246484</c:v>
                </c:pt>
                <c:pt idx="563">
                  <c:v>-2055.89532326948</c:v>
                </c:pt>
                <c:pt idx="564">
                  <c:v>-2112.09767907071</c:v>
                </c:pt>
                <c:pt idx="565">
                  <c:v>-2170.28948026617</c:v>
                </c:pt>
                <c:pt idx="566">
                  <c:v>-2221.94243904898</c:v>
                </c:pt>
                <c:pt idx="567">
                  <c:v>-2268.20129127245</c:v>
                </c:pt>
                <c:pt idx="568">
                  <c:v>-2318.56734420847</c:v>
                </c:pt>
                <c:pt idx="569">
                  <c:v>-2358.65703549117</c:v>
                </c:pt>
                <c:pt idx="570">
                  <c:v>-2396.41281903872</c:v>
                </c:pt>
                <c:pt idx="571">
                  <c:v>-2426.56669806558</c:v>
                </c:pt>
                <c:pt idx="572">
                  <c:v>-2454.25878615344</c:v>
                </c:pt>
                <c:pt idx="573">
                  <c:v>-2479.59472749764</c:v>
                </c:pt>
                <c:pt idx="574">
                  <c:v>-2498.79608297563</c:v>
                </c:pt>
                <c:pt idx="575">
                  <c:v>-2515.62463021238</c:v>
                </c:pt>
                <c:pt idx="576">
                  <c:v>-2524.1691223699</c:v>
                </c:pt>
                <c:pt idx="577">
                  <c:v>-2530.28736118609</c:v>
                </c:pt>
                <c:pt idx="578">
                  <c:v>-2536.26039061517</c:v>
                </c:pt>
                <c:pt idx="579">
                  <c:v>-2529.31266446642</c:v>
                </c:pt>
                <c:pt idx="580">
                  <c:v>-2522.21387494736</c:v>
                </c:pt>
                <c:pt idx="581">
                  <c:v>-2519.85069479299</c:v>
                </c:pt>
                <c:pt idx="582">
                  <c:v>-2504.16277313608</c:v>
                </c:pt>
                <c:pt idx="583">
                  <c:v>-2481.72911639603</c:v>
                </c:pt>
                <c:pt idx="584">
                  <c:v>-2454.87904306332</c:v>
                </c:pt>
                <c:pt idx="585">
                  <c:v>-2423.65650048656</c:v>
                </c:pt>
                <c:pt idx="586">
                  <c:v>-2388.15878228849</c:v>
                </c:pt>
                <c:pt idx="587">
                  <c:v>-2348.35690590362</c:v>
                </c:pt>
                <c:pt idx="588">
                  <c:v>-2312.15612075611</c:v>
                </c:pt>
                <c:pt idx="589">
                  <c:v>-2272.14356311395</c:v>
                </c:pt>
                <c:pt idx="590">
                  <c:v>-2222.95529040671</c:v>
                </c:pt>
                <c:pt idx="591">
                  <c:v>-2164.42881970289</c:v>
                </c:pt>
                <c:pt idx="592">
                  <c:v>-2113.09740976336</c:v>
                </c:pt>
                <c:pt idx="593">
                  <c:v>-2049.81094193328</c:v>
                </c:pt>
                <c:pt idx="594">
                  <c:v>-1982.90197695769</c:v>
                </c:pt>
                <c:pt idx="595">
                  <c:v>-1918.2854947477</c:v>
                </c:pt>
                <c:pt idx="596">
                  <c:v>-1847.51221325394</c:v>
                </c:pt>
                <c:pt idx="597">
                  <c:v>-1773.57329548878</c:v>
                </c:pt>
                <c:pt idx="598">
                  <c:v>-1696.60767914803</c:v>
                </c:pt>
                <c:pt idx="599">
                  <c:v>-1619.80051461833</c:v>
                </c:pt>
                <c:pt idx="600">
                  <c:v>-1534.18153118633</c:v>
                </c:pt>
                <c:pt idx="601">
                  <c:v>-1449.02731626136</c:v>
                </c:pt>
                <c:pt idx="602">
                  <c:v>-1364.59680736218</c:v>
                </c:pt>
                <c:pt idx="603">
                  <c:v>-1271.63984220813</c:v>
                </c:pt>
                <c:pt idx="604">
                  <c:v>-1179.74125966909</c:v>
                </c:pt>
                <c:pt idx="605">
                  <c:v>-1082.70769418083</c:v>
                </c:pt>
                <c:pt idx="606">
                  <c:v>-993.65556887139</c:v>
                </c:pt>
                <c:pt idx="607">
                  <c:v>-893.312428142753</c:v>
                </c:pt>
                <c:pt idx="608">
                  <c:v>-794.855674470133</c:v>
                </c:pt>
                <c:pt idx="609">
                  <c:v>-698.546350261719</c:v>
                </c:pt>
                <c:pt idx="610">
                  <c:v>-594.569710876421</c:v>
                </c:pt>
                <c:pt idx="611">
                  <c:v>-496.491312119756</c:v>
                </c:pt>
                <c:pt idx="612">
                  <c:v>-387.624507778159</c:v>
                </c:pt>
                <c:pt idx="613">
                  <c:v>-285.076557371876</c:v>
                </c:pt>
                <c:pt idx="614">
                  <c:v>-185.715307511972</c:v>
                </c:pt>
                <c:pt idx="615">
                  <c:v>-86.3214365900258</c:v>
                </c:pt>
                <c:pt idx="616">
                  <c:v>12.9247319206973</c:v>
                </c:pt>
                <c:pt idx="617">
                  <c:v>125.813587318468</c:v>
                </c:pt>
                <c:pt idx="618">
                  <c:v>227.797985050561</c:v>
                </c:pt>
                <c:pt idx="619">
                  <c:v>336.108566740521</c:v>
                </c:pt>
                <c:pt idx="620">
                  <c:v>426.103771503775</c:v>
                </c:pt>
                <c:pt idx="621">
                  <c:v>522.059999407387</c:v>
                </c:pt>
                <c:pt idx="622">
                  <c:v>630.992167312894</c:v>
                </c:pt>
                <c:pt idx="623">
                  <c:v>728.03258464157</c:v>
                </c:pt>
                <c:pt idx="624">
                  <c:v>816.516815133608</c:v>
                </c:pt>
                <c:pt idx="625">
                  <c:v>910.439510002501</c:v>
                </c:pt>
                <c:pt idx="626">
                  <c:v>1006.17600543889</c:v>
                </c:pt>
                <c:pt idx="627">
                  <c:v>1103.53638706135</c:v>
                </c:pt>
                <c:pt idx="628">
                  <c:v>1195.34086509343</c:v>
                </c:pt>
                <c:pt idx="629">
                  <c:v>1284.97967408065</c:v>
                </c:pt>
                <c:pt idx="630">
                  <c:v>1361.55158042287</c:v>
                </c:pt>
                <c:pt idx="631">
                  <c:v>1439.31625217715</c:v>
                </c:pt>
                <c:pt idx="632">
                  <c:v>1521.76167130649</c:v>
                </c:pt>
                <c:pt idx="633">
                  <c:v>1601.60128582985</c:v>
                </c:pt>
                <c:pt idx="634">
                  <c:v>1675.15866576249</c:v>
                </c:pt>
                <c:pt idx="635">
                  <c:v>1745.94254415077</c:v>
                </c:pt>
                <c:pt idx="636">
                  <c:v>1810.30740236156</c:v>
                </c:pt>
                <c:pt idx="637">
                  <c:v>1875.33734392333</c:v>
                </c:pt>
                <c:pt idx="638">
                  <c:v>1940.95032994805</c:v>
                </c:pt>
                <c:pt idx="639">
                  <c:v>1999.97599934326</c:v>
                </c:pt>
                <c:pt idx="640">
                  <c:v>2059.46776803877</c:v>
                </c:pt>
                <c:pt idx="641">
                  <c:v>2108.79048790367</c:v>
                </c:pt>
                <c:pt idx="642">
                  <c:v>2151.50135141983</c:v>
                </c:pt>
                <c:pt idx="643">
                  <c:v>2198.10391212816</c:v>
                </c:pt>
                <c:pt idx="644">
                  <c:v>2241.5431637988</c:v>
                </c:pt>
                <c:pt idx="645">
                  <c:v>2292.18983319191</c:v>
                </c:pt>
                <c:pt idx="646">
                  <c:v>2332.67548411646</c:v>
                </c:pt>
                <c:pt idx="647">
                  <c:v>2366.5343969496</c:v>
                </c:pt>
                <c:pt idx="648">
                  <c:v>2400.64000428832</c:v>
                </c:pt>
                <c:pt idx="649">
                  <c:v>2428.18775319273</c:v>
                </c:pt>
                <c:pt idx="650">
                  <c:v>2455.98134681166</c:v>
                </c:pt>
                <c:pt idx="651">
                  <c:v>2473.98055344113</c:v>
                </c:pt>
                <c:pt idx="652">
                  <c:v>2495.60084053993</c:v>
                </c:pt>
                <c:pt idx="653">
                  <c:v>2520.73152121376</c:v>
                </c:pt>
                <c:pt idx="654">
                  <c:v>2539.48645589359</c:v>
                </c:pt>
                <c:pt idx="655">
                  <c:v>2548.76203067635</c:v>
                </c:pt>
                <c:pt idx="656">
                  <c:v>2558.37700326792</c:v>
                </c:pt>
                <c:pt idx="657">
                  <c:v>2555.62242713292</c:v>
                </c:pt>
                <c:pt idx="658">
                  <c:v>2547.11108855785</c:v>
                </c:pt>
                <c:pt idx="659">
                  <c:v>2554.75526513866</c:v>
                </c:pt>
                <c:pt idx="660">
                  <c:v>2544.22788123217</c:v>
                </c:pt>
                <c:pt idx="661">
                  <c:v>2540.41724754197</c:v>
                </c:pt>
                <c:pt idx="662">
                  <c:v>2534.0721818969</c:v>
                </c:pt>
                <c:pt idx="663">
                  <c:v>2528.23360974233</c:v>
                </c:pt>
                <c:pt idx="664">
                  <c:v>2516.9971245068</c:v>
                </c:pt>
                <c:pt idx="665">
                  <c:v>2497.64890510127</c:v>
                </c:pt>
                <c:pt idx="666">
                  <c:v>2479.06758808454</c:v>
                </c:pt>
                <c:pt idx="667">
                  <c:v>2455.57769771547</c:v>
                </c:pt>
                <c:pt idx="668">
                  <c:v>2435.7161956433</c:v>
                </c:pt>
                <c:pt idx="669">
                  <c:v>2413.84215616058</c:v>
                </c:pt>
                <c:pt idx="670">
                  <c:v>2384.63570406231</c:v>
                </c:pt>
                <c:pt idx="671">
                  <c:v>2361.70445592361</c:v>
                </c:pt>
                <c:pt idx="672">
                  <c:v>2329.06457032886</c:v>
                </c:pt>
                <c:pt idx="673">
                  <c:v>2292.31952768553</c:v>
                </c:pt>
                <c:pt idx="674">
                  <c:v>2261.78096501125</c:v>
                </c:pt>
                <c:pt idx="675">
                  <c:v>2227.20234941513</c:v>
                </c:pt>
                <c:pt idx="676">
                  <c:v>2193.6612625417</c:v>
                </c:pt>
                <c:pt idx="677">
                  <c:v>2153.92630961219</c:v>
                </c:pt>
                <c:pt idx="678">
                  <c:v>2115.37174800874</c:v>
                </c:pt>
                <c:pt idx="679">
                  <c:v>2077.92570019978</c:v>
                </c:pt>
                <c:pt idx="680">
                  <c:v>2037.0198961586</c:v>
                </c:pt>
                <c:pt idx="681">
                  <c:v>1995.06096118526</c:v>
                </c:pt>
                <c:pt idx="682">
                  <c:v>1949.96505089645</c:v>
                </c:pt>
                <c:pt idx="683">
                  <c:v>1912.43003981741</c:v>
                </c:pt>
                <c:pt idx="684">
                  <c:v>1865.53626661434</c:v>
                </c:pt>
                <c:pt idx="685">
                  <c:v>1823.91914866131</c:v>
                </c:pt>
                <c:pt idx="686">
                  <c:v>1779.3942361371</c:v>
                </c:pt>
                <c:pt idx="687">
                  <c:v>1730.27502770907</c:v>
                </c:pt>
                <c:pt idx="688">
                  <c:v>1682.44508636253</c:v>
                </c:pt>
                <c:pt idx="689">
                  <c:v>1635.79527272795</c:v>
                </c:pt>
                <c:pt idx="690">
                  <c:v>1586.74444285466</c:v>
                </c:pt>
                <c:pt idx="691">
                  <c:v>1538.85593278062</c:v>
                </c:pt>
                <c:pt idx="692">
                  <c:v>1485.5067838342</c:v>
                </c:pt>
                <c:pt idx="693">
                  <c:v>1438.22260370432</c:v>
                </c:pt>
                <c:pt idx="694">
                  <c:v>1387.28781605153</c:v>
                </c:pt>
                <c:pt idx="695">
                  <c:v>1334.52789696485</c:v>
                </c:pt>
                <c:pt idx="696">
                  <c:v>1284.35706097833</c:v>
                </c:pt>
                <c:pt idx="697">
                  <c:v>1232.42478931647</c:v>
                </c:pt>
                <c:pt idx="698">
                  <c:v>1180.22031172365</c:v>
                </c:pt>
                <c:pt idx="699">
                  <c:v>1127.77044655174</c:v>
                </c:pt>
                <c:pt idx="700">
                  <c:v>1073.92149342771</c:v>
                </c:pt>
                <c:pt idx="701">
                  <c:v>1022.23235038773</c:v>
                </c:pt>
                <c:pt idx="702">
                  <c:v>968.124631948933</c:v>
                </c:pt>
                <c:pt idx="703">
                  <c:v>915.988067705994</c:v>
                </c:pt>
                <c:pt idx="704">
                  <c:v>862.649081476227</c:v>
                </c:pt>
                <c:pt idx="705">
                  <c:v>809.187922103527</c:v>
                </c:pt>
                <c:pt idx="706">
                  <c:v>756.450989489654</c:v>
                </c:pt>
                <c:pt idx="707">
                  <c:v>702.730288616635</c:v>
                </c:pt>
                <c:pt idx="708">
                  <c:v>649.642037022721</c:v>
                </c:pt>
                <c:pt idx="709">
                  <c:v>595.055016989827</c:v>
                </c:pt>
                <c:pt idx="710">
                  <c:v>541.121383580068</c:v>
                </c:pt>
                <c:pt idx="711">
                  <c:v>488.209573603092</c:v>
                </c:pt>
                <c:pt idx="712">
                  <c:v>433.106525980186</c:v>
                </c:pt>
                <c:pt idx="713">
                  <c:v>379.458302125942</c:v>
                </c:pt>
                <c:pt idx="714">
                  <c:v>325.301923684635</c:v>
                </c:pt>
                <c:pt idx="715">
                  <c:v>271.718230712335</c:v>
                </c:pt>
                <c:pt idx="716">
                  <c:v>216.919110222812</c:v>
                </c:pt>
                <c:pt idx="717">
                  <c:v>162.702306416703</c:v>
                </c:pt>
                <c:pt idx="718">
                  <c:v>108.713561462586</c:v>
                </c:pt>
                <c:pt idx="719">
                  <c:v>54.3585991415212</c:v>
                </c:pt>
                <c:pt idx="720">
                  <c:v>1.13387824246749E-012</c:v>
                </c:pt>
              </c:numCache>
            </c:numRef>
          </c:yVal>
          <c:smooth val="1"/>
        </c:ser>
        <c:axId val="83049201"/>
        <c:axId val="35510932"/>
      </c:scatterChart>
      <c:valAx>
        <c:axId val="83049201"/>
        <c:scaling>
          <c:orientation val="minMax"/>
          <c:max val="540"/>
          <c:min val="-180"/>
        </c:scaling>
        <c:delete val="0"/>
        <c:axPos val="b"/>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906784175100479"/>
              <c:y val="0.905403620029066"/>
            </c:manualLayout>
          </c:layout>
          <c:overlay val="0"/>
          <c:spPr>
            <a:noFill/>
            <a:ln w="0">
              <a:noFill/>
            </a:ln>
          </c:spPr>
        </c:title>
        <c:numFmt formatCode="0\°" sourceLinked="0"/>
        <c:majorTickMark val="out"/>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35510932"/>
        <c:crossesAt val="0"/>
        <c:crossBetween val="midCat"/>
        <c:majorUnit val="90"/>
        <c:minorUnit val="45"/>
      </c:valAx>
      <c:valAx>
        <c:axId val="35510932"/>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0" sz="1000" strike="noStrike" u="sng">
                    <a:uFillTx/>
                    <a:latin typeface="Arial"/>
                  </a:rPr>
                  <a:t> </a:t>
                </a:r>
                <a:r>
                  <a:rPr b="0" sz="1000" strike="noStrike" u="sng">
                    <a:uFillTx/>
                    <a:latin typeface="Times New Roman"/>
                  </a:rPr>
                  <a:t>F</a:t>
                </a:r>
                <a:r>
                  <a:rPr b="0" sz="1000" strike="noStrike" u="sng">
                    <a:uFillTx/>
                    <a:latin typeface="Arial"/>
                  </a:rPr>
                  <a:t>  </a:t>
                </a:r>
                <a:r>
                  <a:rPr b="1" sz="1000" strike="noStrike" u="none">
                    <a:uFillTx/>
                    <a:latin typeface="Arial"/>
                  </a:rPr>
                  <a:t/>
                </a:r>
              </a:p>
              <a:p>
                <a:pPr>
                  <a:defRPr b="0" sz="1300" strike="noStrike" u="none">
                    <a:uFillTx/>
                    <a:latin typeface="Arial"/>
                  </a:defRPr>
                </a:pPr>
                <a:r>
                  <a:rPr b="0" sz="1000" strike="noStrike" u="none">
                    <a:uFillTx/>
                    <a:latin typeface="Arial"/>
                  </a:rPr>
                  <a:t>N</a:t>
                </a:r>
              </a:p>
            </c:rich>
          </c:tx>
          <c:layout>
            <c:manualLayout>
              <c:xMode val="edge"/>
              <c:yMode val="edge"/>
              <c:x val="0.0526850999951576"/>
              <c:y val="0.0140044920068701"/>
            </c:manualLayout>
          </c:layout>
          <c:overlay val="0"/>
          <c:spPr>
            <a:noFill/>
            <a:ln w="0">
              <a:noFill/>
            </a:ln>
          </c:spPr>
        </c:title>
        <c:numFmt formatCode="0" sourceLinked="0"/>
        <c:majorTickMark val="out"/>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83049201"/>
        <c:crossesAt val="-180"/>
        <c:crossBetween val="midCat"/>
        <c:majorUnit val="1000"/>
        <c:minorUnit val="500"/>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150" strike="noStrike" u="none">
                <a:solidFill>
                  <a:srgbClr val="000000"/>
                </a:solidFill>
                <a:uFillTx/>
                <a:latin typeface="Arial"/>
              </a:rPr>
              <a:t>Kolbengeschwindigkeit</a:t>
            </a:r>
          </a:p>
        </c:rich>
      </c:tx>
      <c:overlay val="0"/>
      <c:spPr>
        <a:noFill/>
        <a:ln w="0">
          <a:noFill/>
        </a:ln>
      </c:spPr>
    </c:title>
    <c:autoTitleDeleted val="0"/>
    <c:plotArea>
      <c:layout>
        <c:manualLayout>
          <c:xMode val="edge"/>
          <c:yMode val="edge"/>
          <c:x val="0.0472132100140429"/>
          <c:y val="0.12037927717466"/>
          <c:w val="0.948864461769406"/>
          <c:h val="0.87962072282534"/>
        </c:manualLayout>
      </c:layout>
      <c:scatterChart>
        <c:scatterStyle val="line"/>
        <c:varyColors val="0"/>
        <c:ser>
          <c:idx val="0"/>
          <c:order val="0"/>
          <c:tx>
            <c:strRef>
              <c:f>"Kolbengeschwindigkeit"</c:f>
              <c:strCache>
                <c:ptCount val="1"/>
                <c:pt idx="0">
                  <c:v>Kolbengeschwindigkeit</c:v>
                </c:pt>
              </c:strCache>
            </c:strRef>
          </c:tx>
          <c:spPr>
            <a:solidFill>
              <a:srgbClr val="000080"/>
            </a:solidFill>
            <a:ln w="252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Kräfte!$A$4:$A$724</c:f>
              <c:numCache>
                <c:formatCode>General</c:formatCode>
                <c:ptCount val="721"/>
                <c:pt idx="0">
                  <c:v>-180</c:v>
                </c:pt>
                <c:pt idx="1">
                  <c:v>-179</c:v>
                </c:pt>
                <c:pt idx="2">
                  <c:v>-178</c:v>
                </c:pt>
                <c:pt idx="3">
                  <c:v>-177</c:v>
                </c:pt>
                <c:pt idx="4">
                  <c:v>-176</c:v>
                </c:pt>
                <c:pt idx="5">
                  <c:v>-175</c:v>
                </c:pt>
                <c:pt idx="6">
                  <c:v>-174</c:v>
                </c:pt>
                <c:pt idx="7">
                  <c:v>-173</c:v>
                </c:pt>
                <c:pt idx="8">
                  <c:v>-172</c:v>
                </c:pt>
                <c:pt idx="9">
                  <c:v>-171</c:v>
                </c:pt>
                <c:pt idx="10">
                  <c:v>-170</c:v>
                </c:pt>
                <c:pt idx="11">
                  <c:v>-169</c:v>
                </c:pt>
                <c:pt idx="12">
                  <c:v>-168</c:v>
                </c:pt>
                <c:pt idx="13">
                  <c:v>-167</c:v>
                </c:pt>
                <c:pt idx="14">
                  <c:v>-166</c:v>
                </c:pt>
                <c:pt idx="15">
                  <c:v>-165</c:v>
                </c:pt>
                <c:pt idx="16">
                  <c:v>-164</c:v>
                </c:pt>
                <c:pt idx="17">
                  <c:v>-163</c:v>
                </c:pt>
                <c:pt idx="18">
                  <c:v>-162</c:v>
                </c:pt>
                <c:pt idx="19">
                  <c:v>-161</c:v>
                </c:pt>
                <c:pt idx="20">
                  <c:v>-160</c:v>
                </c:pt>
                <c:pt idx="21">
                  <c:v>-159</c:v>
                </c:pt>
                <c:pt idx="22">
                  <c:v>-158</c:v>
                </c:pt>
                <c:pt idx="23">
                  <c:v>-157</c:v>
                </c:pt>
                <c:pt idx="24">
                  <c:v>-156</c:v>
                </c:pt>
                <c:pt idx="25">
                  <c:v>-155</c:v>
                </c:pt>
                <c:pt idx="26">
                  <c:v>-154</c:v>
                </c:pt>
                <c:pt idx="27">
                  <c:v>-153</c:v>
                </c:pt>
                <c:pt idx="28">
                  <c:v>-152</c:v>
                </c:pt>
                <c:pt idx="29">
                  <c:v>-151</c:v>
                </c:pt>
                <c:pt idx="30">
                  <c:v>-150</c:v>
                </c:pt>
                <c:pt idx="31">
                  <c:v>-149</c:v>
                </c:pt>
                <c:pt idx="32">
                  <c:v>-148</c:v>
                </c:pt>
                <c:pt idx="33">
                  <c:v>-147</c:v>
                </c:pt>
                <c:pt idx="34">
                  <c:v>-146</c:v>
                </c:pt>
                <c:pt idx="35">
                  <c:v>-145</c:v>
                </c:pt>
                <c:pt idx="36">
                  <c:v>-144</c:v>
                </c:pt>
                <c:pt idx="37">
                  <c:v>-143</c:v>
                </c:pt>
                <c:pt idx="38">
                  <c:v>-142</c:v>
                </c:pt>
                <c:pt idx="39">
                  <c:v>-141</c:v>
                </c:pt>
                <c:pt idx="40">
                  <c:v>-140</c:v>
                </c:pt>
                <c:pt idx="41">
                  <c:v>-139</c:v>
                </c:pt>
                <c:pt idx="42">
                  <c:v>-138</c:v>
                </c:pt>
                <c:pt idx="43">
                  <c:v>-137</c:v>
                </c:pt>
                <c:pt idx="44">
                  <c:v>-136</c:v>
                </c:pt>
                <c:pt idx="45">
                  <c:v>-135</c:v>
                </c:pt>
                <c:pt idx="46">
                  <c:v>-134</c:v>
                </c:pt>
                <c:pt idx="47">
                  <c:v>-133</c:v>
                </c:pt>
                <c:pt idx="48">
                  <c:v>-132</c:v>
                </c:pt>
                <c:pt idx="49">
                  <c:v>-131</c:v>
                </c:pt>
                <c:pt idx="50">
                  <c:v>-130</c:v>
                </c:pt>
                <c:pt idx="51">
                  <c:v>-129</c:v>
                </c:pt>
                <c:pt idx="52">
                  <c:v>-128</c:v>
                </c:pt>
                <c:pt idx="53">
                  <c:v>-127</c:v>
                </c:pt>
                <c:pt idx="54">
                  <c:v>-126</c:v>
                </c:pt>
                <c:pt idx="55">
                  <c:v>-125</c:v>
                </c:pt>
                <c:pt idx="56">
                  <c:v>-124</c:v>
                </c:pt>
                <c:pt idx="57">
                  <c:v>-123</c:v>
                </c:pt>
                <c:pt idx="58">
                  <c:v>-122</c:v>
                </c:pt>
                <c:pt idx="59">
                  <c:v>-121</c:v>
                </c:pt>
                <c:pt idx="60">
                  <c:v>-120</c:v>
                </c:pt>
                <c:pt idx="61">
                  <c:v>-119</c:v>
                </c:pt>
                <c:pt idx="62">
                  <c:v>-118</c:v>
                </c:pt>
                <c:pt idx="63">
                  <c:v>-117</c:v>
                </c:pt>
                <c:pt idx="64">
                  <c:v>-116</c:v>
                </c:pt>
                <c:pt idx="65">
                  <c:v>-115</c:v>
                </c:pt>
                <c:pt idx="66">
                  <c:v>-114</c:v>
                </c:pt>
                <c:pt idx="67">
                  <c:v>-113</c:v>
                </c:pt>
                <c:pt idx="68">
                  <c:v>-112</c:v>
                </c:pt>
                <c:pt idx="69">
                  <c:v>-111</c:v>
                </c:pt>
                <c:pt idx="70">
                  <c:v>-110</c:v>
                </c:pt>
                <c:pt idx="71">
                  <c:v>-109</c:v>
                </c:pt>
                <c:pt idx="72">
                  <c:v>-108</c:v>
                </c:pt>
                <c:pt idx="73">
                  <c:v>-107</c:v>
                </c:pt>
                <c:pt idx="74">
                  <c:v>-106</c:v>
                </c:pt>
                <c:pt idx="75">
                  <c:v>-105</c:v>
                </c:pt>
                <c:pt idx="76">
                  <c:v>-104</c:v>
                </c:pt>
                <c:pt idx="77">
                  <c:v>-103</c:v>
                </c:pt>
                <c:pt idx="78">
                  <c:v>-102</c:v>
                </c:pt>
                <c:pt idx="79">
                  <c:v>-101</c:v>
                </c:pt>
                <c:pt idx="80">
                  <c:v>-100</c:v>
                </c:pt>
                <c:pt idx="81">
                  <c:v>-99</c:v>
                </c:pt>
                <c:pt idx="82">
                  <c:v>-98</c:v>
                </c:pt>
                <c:pt idx="83">
                  <c:v>-97</c:v>
                </c:pt>
                <c:pt idx="84">
                  <c:v>-96</c:v>
                </c:pt>
                <c:pt idx="85">
                  <c:v>-95</c:v>
                </c:pt>
                <c:pt idx="86">
                  <c:v>-94</c:v>
                </c:pt>
                <c:pt idx="87">
                  <c:v>-93</c:v>
                </c:pt>
                <c:pt idx="88">
                  <c:v>-92</c:v>
                </c:pt>
                <c:pt idx="89">
                  <c:v>-91</c:v>
                </c:pt>
                <c:pt idx="90">
                  <c:v>-90</c:v>
                </c:pt>
                <c:pt idx="91">
                  <c:v>-89</c:v>
                </c:pt>
                <c:pt idx="92">
                  <c:v>-88</c:v>
                </c:pt>
                <c:pt idx="93">
                  <c:v>-87</c:v>
                </c:pt>
                <c:pt idx="94">
                  <c:v>-86</c:v>
                </c:pt>
                <c:pt idx="95">
                  <c:v>-85</c:v>
                </c:pt>
                <c:pt idx="96">
                  <c:v>-84</c:v>
                </c:pt>
                <c:pt idx="97">
                  <c:v>-83</c:v>
                </c:pt>
                <c:pt idx="98">
                  <c:v>-82</c:v>
                </c:pt>
                <c:pt idx="99">
                  <c:v>-81</c:v>
                </c:pt>
                <c:pt idx="100">
                  <c:v>-80</c:v>
                </c:pt>
                <c:pt idx="101">
                  <c:v>-79</c:v>
                </c:pt>
                <c:pt idx="102">
                  <c:v>-78</c:v>
                </c:pt>
                <c:pt idx="103">
                  <c:v>-77</c:v>
                </c:pt>
                <c:pt idx="104">
                  <c:v>-76</c:v>
                </c:pt>
                <c:pt idx="105">
                  <c:v>-75</c:v>
                </c:pt>
                <c:pt idx="106">
                  <c:v>-74</c:v>
                </c:pt>
                <c:pt idx="107">
                  <c:v>-73</c:v>
                </c:pt>
                <c:pt idx="108">
                  <c:v>-72</c:v>
                </c:pt>
                <c:pt idx="109">
                  <c:v>-71</c:v>
                </c:pt>
                <c:pt idx="110">
                  <c:v>-70</c:v>
                </c:pt>
                <c:pt idx="111">
                  <c:v>-69</c:v>
                </c:pt>
                <c:pt idx="112">
                  <c:v>-68</c:v>
                </c:pt>
                <c:pt idx="113">
                  <c:v>-67</c:v>
                </c:pt>
                <c:pt idx="114">
                  <c:v>-66</c:v>
                </c:pt>
                <c:pt idx="115">
                  <c:v>-65</c:v>
                </c:pt>
                <c:pt idx="116">
                  <c:v>-64</c:v>
                </c:pt>
                <c:pt idx="117">
                  <c:v>-63</c:v>
                </c:pt>
                <c:pt idx="118">
                  <c:v>-62</c:v>
                </c:pt>
                <c:pt idx="119">
                  <c:v>-61</c:v>
                </c:pt>
                <c:pt idx="120">
                  <c:v>-60</c:v>
                </c:pt>
                <c:pt idx="121">
                  <c:v>-59</c:v>
                </c:pt>
                <c:pt idx="122">
                  <c:v>-58</c:v>
                </c:pt>
                <c:pt idx="123">
                  <c:v>-57</c:v>
                </c:pt>
                <c:pt idx="124">
                  <c:v>-56</c:v>
                </c:pt>
                <c:pt idx="125">
                  <c:v>-55</c:v>
                </c:pt>
                <c:pt idx="126">
                  <c:v>-54</c:v>
                </c:pt>
                <c:pt idx="127">
                  <c:v>-53</c:v>
                </c:pt>
                <c:pt idx="128">
                  <c:v>-52</c:v>
                </c:pt>
                <c:pt idx="129">
                  <c:v>-51</c:v>
                </c:pt>
                <c:pt idx="130">
                  <c:v>-50</c:v>
                </c:pt>
                <c:pt idx="131">
                  <c:v>-49</c:v>
                </c:pt>
                <c:pt idx="132">
                  <c:v>-48</c:v>
                </c:pt>
                <c:pt idx="133">
                  <c:v>-47</c:v>
                </c:pt>
                <c:pt idx="134">
                  <c:v>-46</c:v>
                </c:pt>
                <c:pt idx="135">
                  <c:v>-45</c:v>
                </c:pt>
                <c:pt idx="136">
                  <c:v>-44</c:v>
                </c:pt>
                <c:pt idx="137">
                  <c:v>-43</c:v>
                </c:pt>
                <c:pt idx="138">
                  <c:v>-42</c:v>
                </c:pt>
                <c:pt idx="139">
                  <c:v>-41</c:v>
                </c:pt>
                <c:pt idx="140">
                  <c:v>-40</c:v>
                </c:pt>
                <c:pt idx="141">
                  <c:v>-39</c:v>
                </c:pt>
                <c:pt idx="142">
                  <c:v>-38</c:v>
                </c:pt>
                <c:pt idx="143">
                  <c:v>-37</c:v>
                </c:pt>
                <c:pt idx="144">
                  <c:v>-36</c:v>
                </c:pt>
                <c:pt idx="145">
                  <c:v>-35</c:v>
                </c:pt>
                <c:pt idx="146">
                  <c:v>-34</c:v>
                </c:pt>
                <c:pt idx="147">
                  <c:v>-33</c:v>
                </c:pt>
                <c:pt idx="148">
                  <c:v>-32</c:v>
                </c:pt>
                <c:pt idx="149">
                  <c:v>-31</c:v>
                </c:pt>
                <c:pt idx="150">
                  <c:v>-30</c:v>
                </c:pt>
                <c:pt idx="151">
                  <c:v>-29</c:v>
                </c:pt>
                <c:pt idx="152">
                  <c:v>-28</c:v>
                </c:pt>
                <c:pt idx="153">
                  <c:v>-27</c:v>
                </c:pt>
                <c:pt idx="154">
                  <c:v>-26</c:v>
                </c:pt>
                <c:pt idx="155">
                  <c:v>-25</c:v>
                </c:pt>
                <c:pt idx="156">
                  <c:v>-24</c:v>
                </c:pt>
                <c:pt idx="157">
                  <c:v>-23</c:v>
                </c:pt>
                <c:pt idx="158">
                  <c:v>-22</c:v>
                </c:pt>
                <c:pt idx="159">
                  <c:v>-21</c:v>
                </c:pt>
                <c:pt idx="160">
                  <c:v>-20</c:v>
                </c:pt>
                <c:pt idx="161">
                  <c:v>-19</c:v>
                </c:pt>
                <c:pt idx="162">
                  <c:v>-18</c:v>
                </c:pt>
                <c:pt idx="163">
                  <c:v>-17</c:v>
                </c:pt>
                <c:pt idx="164">
                  <c:v>-16</c:v>
                </c:pt>
                <c:pt idx="165">
                  <c:v>-15</c:v>
                </c:pt>
                <c:pt idx="166">
                  <c:v>-14</c:v>
                </c:pt>
                <c:pt idx="167">
                  <c:v>-13</c:v>
                </c:pt>
                <c:pt idx="168">
                  <c:v>-12</c:v>
                </c:pt>
                <c:pt idx="169">
                  <c:v>-11</c:v>
                </c:pt>
                <c:pt idx="170">
                  <c:v>-10</c:v>
                </c:pt>
                <c:pt idx="171">
                  <c:v>-9</c:v>
                </c:pt>
                <c:pt idx="172">
                  <c:v>-8</c:v>
                </c:pt>
                <c:pt idx="173">
                  <c:v>-7</c:v>
                </c:pt>
                <c:pt idx="174">
                  <c:v>-6</c:v>
                </c:pt>
                <c:pt idx="175">
                  <c:v>-5</c:v>
                </c:pt>
                <c:pt idx="176">
                  <c:v>-4</c:v>
                </c:pt>
                <c:pt idx="177">
                  <c:v>-3</c:v>
                </c:pt>
                <c:pt idx="178">
                  <c:v>-2</c:v>
                </c:pt>
                <c:pt idx="179">
                  <c:v>-1</c:v>
                </c:pt>
                <c:pt idx="180">
                  <c:v>0</c:v>
                </c:pt>
                <c:pt idx="181">
                  <c:v>1</c:v>
                </c:pt>
                <c:pt idx="182">
                  <c:v>2</c:v>
                </c:pt>
                <c:pt idx="183">
                  <c:v>3</c:v>
                </c:pt>
                <c:pt idx="184">
                  <c:v>4</c:v>
                </c:pt>
                <c:pt idx="185">
                  <c:v>5</c:v>
                </c:pt>
                <c:pt idx="186">
                  <c:v>6</c:v>
                </c:pt>
                <c:pt idx="187">
                  <c:v>7</c:v>
                </c:pt>
                <c:pt idx="188">
                  <c:v>8</c:v>
                </c:pt>
                <c:pt idx="189">
                  <c:v>9</c:v>
                </c:pt>
                <c:pt idx="190">
                  <c:v>10</c:v>
                </c:pt>
                <c:pt idx="191">
                  <c:v>11</c:v>
                </c:pt>
                <c:pt idx="192">
                  <c:v>12</c:v>
                </c:pt>
                <c:pt idx="193">
                  <c:v>13</c:v>
                </c:pt>
                <c:pt idx="194">
                  <c:v>14</c:v>
                </c:pt>
                <c:pt idx="195">
                  <c:v>15</c:v>
                </c:pt>
                <c:pt idx="196">
                  <c:v>16</c:v>
                </c:pt>
                <c:pt idx="197">
                  <c:v>17</c:v>
                </c:pt>
                <c:pt idx="198">
                  <c:v>18</c:v>
                </c:pt>
                <c:pt idx="199">
                  <c:v>19</c:v>
                </c:pt>
                <c:pt idx="200">
                  <c:v>20</c:v>
                </c:pt>
                <c:pt idx="201">
                  <c:v>21</c:v>
                </c:pt>
                <c:pt idx="202">
                  <c:v>22</c:v>
                </c:pt>
                <c:pt idx="203">
                  <c:v>23</c:v>
                </c:pt>
                <c:pt idx="204">
                  <c:v>24</c:v>
                </c:pt>
                <c:pt idx="205">
                  <c:v>25</c:v>
                </c:pt>
                <c:pt idx="206">
                  <c:v>26</c:v>
                </c:pt>
                <c:pt idx="207">
                  <c:v>27</c:v>
                </c:pt>
                <c:pt idx="208">
                  <c:v>28</c:v>
                </c:pt>
                <c:pt idx="209">
                  <c:v>29</c:v>
                </c:pt>
                <c:pt idx="210">
                  <c:v>30</c:v>
                </c:pt>
                <c:pt idx="211">
                  <c:v>31</c:v>
                </c:pt>
                <c:pt idx="212">
                  <c:v>32</c:v>
                </c:pt>
                <c:pt idx="213">
                  <c:v>33</c:v>
                </c:pt>
                <c:pt idx="214">
                  <c:v>34</c:v>
                </c:pt>
                <c:pt idx="215">
                  <c:v>35</c:v>
                </c:pt>
                <c:pt idx="216">
                  <c:v>36</c:v>
                </c:pt>
                <c:pt idx="217">
                  <c:v>37</c:v>
                </c:pt>
                <c:pt idx="218">
                  <c:v>38</c:v>
                </c:pt>
                <c:pt idx="219">
                  <c:v>39</c:v>
                </c:pt>
                <c:pt idx="220">
                  <c:v>40</c:v>
                </c:pt>
                <c:pt idx="221">
                  <c:v>41</c:v>
                </c:pt>
                <c:pt idx="222">
                  <c:v>42</c:v>
                </c:pt>
                <c:pt idx="223">
                  <c:v>43</c:v>
                </c:pt>
                <c:pt idx="224">
                  <c:v>44</c:v>
                </c:pt>
                <c:pt idx="225">
                  <c:v>45</c:v>
                </c:pt>
                <c:pt idx="226">
                  <c:v>46</c:v>
                </c:pt>
                <c:pt idx="227">
                  <c:v>47</c:v>
                </c:pt>
                <c:pt idx="228">
                  <c:v>48</c:v>
                </c:pt>
                <c:pt idx="229">
                  <c:v>49</c:v>
                </c:pt>
                <c:pt idx="230">
                  <c:v>50</c:v>
                </c:pt>
                <c:pt idx="231">
                  <c:v>51</c:v>
                </c:pt>
                <c:pt idx="232">
                  <c:v>52</c:v>
                </c:pt>
                <c:pt idx="233">
                  <c:v>53</c:v>
                </c:pt>
                <c:pt idx="234">
                  <c:v>54</c:v>
                </c:pt>
                <c:pt idx="235">
                  <c:v>55</c:v>
                </c:pt>
                <c:pt idx="236">
                  <c:v>56</c:v>
                </c:pt>
                <c:pt idx="237">
                  <c:v>57</c:v>
                </c:pt>
                <c:pt idx="238">
                  <c:v>58</c:v>
                </c:pt>
                <c:pt idx="239">
                  <c:v>59</c:v>
                </c:pt>
                <c:pt idx="240">
                  <c:v>60</c:v>
                </c:pt>
                <c:pt idx="241">
                  <c:v>61</c:v>
                </c:pt>
                <c:pt idx="242">
                  <c:v>62</c:v>
                </c:pt>
                <c:pt idx="243">
                  <c:v>63</c:v>
                </c:pt>
                <c:pt idx="244">
                  <c:v>64</c:v>
                </c:pt>
                <c:pt idx="245">
                  <c:v>65</c:v>
                </c:pt>
                <c:pt idx="246">
                  <c:v>66</c:v>
                </c:pt>
                <c:pt idx="247">
                  <c:v>67</c:v>
                </c:pt>
                <c:pt idx="248">
                  <c:v>68</c:v>
                </c:pt>
                <c:pt idx="249">
                  <c:v>69</c:v>
                </c:pt>
                <c:pt idx="250">
                  <c:v>70</c:v>
                </c:pt>
                <c:pt idx="251">
                  <c:v>71</c:v>
                </c:pt>
                <c:pt idx="252">
                  <c:v>72</c:v>
                </c:pt>
                <c:pt idx="253">
                  <c:v>73</c:v>
                </c:pt>
                <c:pt idx="254">
                  <c:v>74</c:v>
                </c:pt>
                <c:pt idx="255">
                  <c:v>75</c:v>
                </c:pt>
                <c:pt idx="256">
                  <c:v>76</c:v>
                </c:pt>
                <c:pt idx="257">
                  <c:v>77</c:v>
                </c:pt>
                <c:pt idx="258">
                  <c:v>78</c:v>
                </c:pt>
                <c:pt idx="259">
                  <c:v>79</c:v>
                </c:pt>
                <c:pt idx="260">
                  <c:v>80</c:v>
                </c:pt>
                <c:pt idx="261">
                  <c:v>81</c:v>
                </c:pt>
                <c:pt idx="262">
                  <c:v>82</c:v>
                </c:pt>
                <c:pt idx="263">
                  <c:v>83</c:v>
                </c:pt>
                <c:pt idx="264">
                  <c:v>84</c:v>
                </c:pt>
                <c:pt idx="265">
                  <c:v>85</c:v>
                </c:pt>
                <c:pt idx="266">
                  <c:v>86</c:v>
                </c:pt>
                <c:pt idx="267">
                  <c:v>87</c:v>
                </c:pt>
                <c:pt idx="268">
                  <c:v>88</c:v>
                </c:pt>
                <c:pt idx="269">
                  <c:v>89</c:v>
                </c:pt>
                <c:pt idx="270">
                  <c:v>90</c:v>
                </c:pt>
                <c:pt idx="271">
                  <c:v>91</c:v>
                </c:pt>
                <c:pt idx="272">
                  <c:v>92</c:v>
                </c:pt>
                <c:pt idx="273">
                  <c:v>93</c:v>
                </c:pt>
                <c:pt idx="274">
                  <c:v>94</c:v>
                </c:pt>
                <c:pt idx="275">
                  <c:v>95</c:v>
                </c:pt>
                <c:pt idx="276">
                  <c:v>96</c:v>
                </c:pt>
                <c:pt idx="277">
                  <c:v>97</c:v>
                </c:pt>
                <c:pt idx="278">
                  <c:v>98</c:v>
                </c:pt>
                <c:pt idx="279">
                  <c:v>99</c:v>
                </c:pt>
                <c:pt idx="280">
                  <c:v>100</c:v>
                </c:pt>
                <c:pt idx="281">
                  <c:v>101</c:v>
                </c:pt>
                <c:pt idx="282">
                  <c:v>102</c:v>
                </c:pt>
                <c:pt idx="283">
                  <c:v>103</c:v>
                </c:pt>
                <c:pt idx="284">
                  <c:v>104</c:v>
                </c:pt>
                <c:pt idx="285">
                  <c:v>105</c:v>
                </c:pt>
                <c:pt idx="286">
                  <c:v>106</c:v>
                </c:pt>
                <c:pt idx="287">
                  <c:v>107</c:v>
                </c:pt>
                <c:pt idx="288">
                  <c:v>108</c:v>
                </c:pt>
                <c:pt idx="289">
                  <c:v>109</c:v>
                </c:pt>
                <c:pt idx="290">
                  <c:v>110</c:v>
                </c:pt>
                <c:pt idx="291">
                  <c:v>111</c:v>
                </c:pt>
                <c:pt idx="292">
                  <c:v>112</c:v>
                </c:pt>
                <c:pt idx="293">
                  <c:v>113</c:v>
                </c:pt>
                <c:pt idx="294">
                  <c:v>114</c:v>
                </c:pt>
                <c:pt idx="295">
                  <c:v>115</c:v>
                </c:pt>
                <c:pt idx="296">
                  <c:v>116</c:v>
                </c:pt>
                <c:pt idx="297">
                  <c:v>117</c:v>
                </c:pt>
                <c:pt idx="298">
                  <c:v>118</c:v>
                </c:pt>
                <c:pt idx="299">
                  <c:v>119</c:v>
                </c:pt>
                <c:pt idx="300">
                  <c:v>120</c:v>
                </c:pt>
                <c:pt idx="301">
                  <c:v>121</c:v>
                </c:pt>
                <c:pt idx="302">
                  <c:v>122</c:v>
                </c:pt>
                <c:pt idx="303">
                  <c:v>123</c:v>
                </c:pt>
                <c:pt idx="304">
                  <c:v>124</c:v>
                </c:pt>
                <c:pt idx="305">
                  <c:v>125</c:v>
                </c:pt>
                <c:pt idx="306">
                  <c:v>126</c:v>
                </c:pt>
                <c:pt idx="307">
                  <c:v>127</c:v>
                </c:pt>
                <c:pt idx="308">
                  <c:v>128</c:v>
                </c:pt>
                <c:pt idx="309">
                  <c:v>129</c:v>
                </c:pt>
                <c:pt idx="310">
                  <c:v>130</c:v>
                </c:pt>
                <c:pt idx="311">
                  <c:v>131</c:v>
                </c:pt>
                <c:pt idx="312">
                  <c:v>132</c:v>
                </c:pt>
                <c:pt idx="313">
                  <c:v>133</c:v>
                </c:pt>
                <c:pt idx="314">
                  <c:v>134</c:v>
                </c:pt>
                <c:pt idx="315">
                  <c:v>135</c:v>
                </c:pt>
                <c:pt idx="316">
                  <c:v>136</c:v>
                </c:pt>
                <c:pt idx="317">
                  <c:v>137</c:v>
                </c:pt>
                <c:pt idx="318">
                  <c:v>138</c:v>
                </c:pt>
                <c:pt idx="319">
                  <c:v>139</c:v>
                </c:pt>
                <c:pt idx="320">
                  <c:v>140</c:v>
                </c:pt>
                <c:pt idx="321">
                  <c:v>141</c:v>
                </c:pt>
                <c:pt idx="322">
                  <c:v>142</c:v>
                </c:pt>
                <c:pt idx="323">
                  <c:v>143</c:v>
                </c:pt>
                <c:pt idx="324">
                  <c:v>144</c:v>
                </c:pt>
                <c:pt idx="325">
                  <c:v>145</c:v>
                </c:pt>
                <c:pt idx="326">
                  <c:v>146</c:v>
                </c:pt>
                <c:pt idx="327">
                  <c:v>147</c:v>
                </c:pt>
                <c:pt idx="328">
                  <c:v>148</c:v>
                </c:pt>
                <c:pt idx="329">
                  <c:v>149</c:v>
                </c:pt>
                <c:pt idx="330">
                  <c:v>150</c:v>
                </c:pt>
                <c:pt idx="331">
                  <c:v>151</c:v>
                </c:pt>
                <c:pt idx="332">
                  <c:v>152</c:v>
                </c:pt>
                <c:pt idx="333">
                  <c:v>153</c:v>
                </c:pt>
                <c:pt idx="334">
                  <c:v>154</c:v>
                </c:pt>
                <c:pt idx="335">
                  <c:v>155</c:v>
                </c:pt>
                <c:pt idx="336">
                  <c:v>156</c:v>
                </c:pt>
                <c:pt idx="337">
                  <c:v>157</c:v>
                </c:pt>
                <c:pt idx="338">
                  <c:v>158</c:v>
                </c:pt>
                <c:pt idx="339">
                  <c:v>159</c:v>
                </c:pt>
                <c:pt idx="340">
                  <c:v>160</c:v>
                </c:pt>
                <c:pt idx="341">
                  <c:v>161</c:v>
                </c:pt>
                <c:pt idx="342">
                  <c:v>162</c:v>
                </c:pt>
                <c:pt idx="343">
                  <c:v>163</c:v>
                </c:pt>
                <c:pt idx="344">
                  <c:v>164</c:v>
                </c:pt>
                <c:pt idx="345">
                  <c:v>165</c:v>
                </c:pt>
                <c:pt idx="346">
                  <c:v>166</c:v>
                </c:pt>
                <c:pt idx="347">
                  <c:v>167</c:v>
                </c:pt>
                <c:pt idx="348">
                  <c:v>168</c:v>
                </c:pt>
                <c:pt idx="349">
                  <c:v>169</c:v>
                </c:pt>
                <c:pt idx="350">
                  <c:v>170</c:v>
                </c:pt>
                <c:pt idx="351">
                  <c:v>171</c:v>
                </c:pt>
                <c:pt idx="352">
                  <c:v>172</c:v>
                </c:pt>
                <c:pt idx="353">
                  <c:v>173</c:v>
                </c:pt>
                <c:pt idx="354">
                  <c:v>174</c:v>
                </c:pt>
                <c:pt idx="355">
                  <c:v>175</c:v>
                </c:pt>
                <c:pt idx="356">
                  <c:v>176</c:v>
                </c:pt>
                <c:pt idx="357">
                  <c:v>177</c:v>
                </c:pt>
                <c:pt idx="358">
                  <c:v>178</c:v>
                </c:pt>
                <c:pt idx="359">
                  <c:v>179</c:v>
                </c:pt>
                <c:pt idx="360">
                  <c:v>180</c:v>
                </c:pt>
                <c:pt idx="361">
                  <c:v>181</c:v>
                </c:pt>
                <c:pt idx="362">
                  <c:v>182</c:v>
                </c:pt>
                <c:pt idx="363">
                  <c:v>183</c:v>
                </c:pt>
                <c:pt idx="364">
                  <c:v>184</c:v>
                </c:pt>
                <c:pt idx="365">
                  <c:v>185</c:v>
                </c:pt>
                <c:pt idx="366">
                  <c:v>186</c:v>
                </c:pt>
                <c:pt idx="367">
                  <c:v>187</c:v>
                </c:pt>
                <c:pt idx="368">
                  <c:v>188</c:v>
                </c:pt>
                <c:pt idx="369">
                  <c:v>189</c:v>
                </c:pt>
                <c:pt idx="370">
                  <c:v>190</c:v>
                </c:pt>
                <c:pt idx="371">
                  <c:v>191</c:v>
                </c:pt>
                <c:pt idx="372">
                  <c:v>192</c:v>
                </c:pt>
                <c:pt idx="373">
                  <c:v>193</c:v>
                </c:pt>
                <c:pt idx="374">
                  <c:v>194</c:v>
                </c:pt>
                <c:pt idx="375">
                  <c:v>195</c:v>
                </c:pt>
                <c:pt idx="376">
                  <c:v>196</c:v>
                </c:pt>
                <c:pt idx="377">
                  <c:v>197</c:v>
                </c:pt>
                <c:pt idx="378">
                  <c:v>198</c:v>
                </c:pt>
                <c:pt idx="379">
                  <c:v>199</c:v>
                </c:pt>
                <c:pt idx="380">
                  <c:v>200</c:v>
                </c:pt>
                <c:pt idx="381">
                  <c:v>201</c:v>
                </c:pt>
                <c:pt idx="382">
                  <c:v>202</c:v>
                </c:pt>
                <c:pt idx="383">
                  <c:v>203</c:v>
                </c:pt>
                <c:pt idx="384">
                  <c:v>204</c:v>
                </c:pt>
                <c:pt idx="385">
                  <c:v>205</c:v>
                </c:pt>
                <c:pt idx="386">
                  <c:v>206</c:v>
                </c:pt>
                <c:pt idx="387">
                  <c:v>207</c:v>
                </c:pt>
                <c:pt idx="388">
                  <c:v>208</c:v>
                </c:pt>
                <c:pt idx="389">
                  <c:v>209</c:v>
                </c:pt>
                <c:pt idx="390">
                  <c:v>210</c:v>
                </c:pt>
                <c:pt idx="391">
                  <c:v>211</c:v>
                </c:pt>
                <c:pt idx="392">
                  <c:v>212</c:v>
                </c:pt>
                <c:pt idx="393">
                  <c:v>213</c:v>
                </c:pt>
                <c:pt idx="394">
                  <c:v>214</c:v>
                </c:pt>
                <c:pt idx="395">
                  <c:v>215</c:v>
                </c:pt>
                <c:pt idx="396">
                  <c:v>216</c:v>
                </c:pt>
                <c:pt idx="397">
                  <c:v>217</c:v>
                </c:pt>
                <c:pt idx="398">
                  <c:v>218</c:v>
                </c:pt>
                <c:pt idx="399">
                  <c:v>219</c:v>
                </c:pt>
                <c:pt idx="400">
                  <c:v>220</c:v>
                </c:pt>
                <c:pt idx="401">
                  <c:v>221</c:v>
                </c:pt>
                <c:pt idx="402">
                  <c:v>222</c:v>
                </c:pt>
                <c:pt idx="403">
                  <c:v>223</c:v>
                </c:pt>
                <c:pt idx="404">
                  <c:v>224</c:v>
                </c:pt>
                <c:pt idx="405">
                  <c:v>225</c:v>
                </c:pt>
                <c:pt idx="406">
                  <c:v>226</c:v>
                </c:pt>
                <c:pt idx="407">
                  <c:v>227</c:v>
                </c:pt>
                <c:pt idx="408">
                  <c:v>228</c:v>
                </c:pt>
                <c:pt idx="409">
                  <c:v>229</c:v>
                </c:pt>
                <c:pt idx="410">
                  <c:v>230</c:v>
                </c:pt>
                <c:pt idx="411">
                  <c:v>231</c:v>
                </c:pt>
                <c:pt idx="412">
                  <c:v>232</c:v>
                </c:pt>
                <c:pt idx="413">
                  <c:v>233</c:v>
                </c:pt>
                <c:pt idx="414">
                  <c:v>234</c:v>
                </c:pt>
                <c:pt idx="415">
                  <c:v>235</c:v>
                </c:pt>
                <c:pt idx="416">
                  <c:v>236</c:v>
                </c:pt>
                <c:pt idx="417">
                  <c:v>237</c:v>
                </c:pt>
                <c:pt idx="418">
                  <c:v>238</c:v>
                </c:pt>
                <c:pt idx="419">
                  <c:v>239</c:v>
                </c:pt>
                <c:pt idx="420">
                  <c:v>240</c:v>
                </c:pt>
                <c:pt idx="421">
                  <c:v>241</c:v>
                </c:pt>
                <c:pt idx="422">
                  <c:v>242</c:v>
                </c:pt>
                <c:pt idx="423">
                  <c:v>243</c:v>
                </c:pt>
                <c:pt idx="424">
                  <c:v>244</c:v>
                </c:pt>
                <c:pt idx="425">
                  <c:v>245</c:v>
                </c:pt>
                <c:pt idx="426">
                  <c:v>246</c:v>
                </c:pt>
                <c:pt idx="427">
                  <c:v>247</c:v>
                </c:pt>
                <c:pt idx="428">
                  <c:v>248</c:v>
                </c:pt>
                <c:pt idx="429">
                  <c:v>249</c:v>
                </c:pt>
                <c:pt idx="430">
                  <c:v>250</c:v>
                </c:pt>
                <c:pt idx="431">
                  <c:v>251</c:v>
                </c:pt>
                <c:pt idx="432">
                  <c:v>252</c:v>
                </c:pt>
                <c:pt idx="433">
                  <c:v>253</c:v>
                </c:pt>
                <c:pt idx="434">
                  <c:v>254</c:v>
                </c:pt>
                <c:pt idx="435">
                  <c:v>255</c:v>
                </c:pt>
                <c:pt idx="436">
                  <c:v>256</c:v>
                </c:pt>
                <c:pt idx="437">
                  <c:v>257</c:v>
                </c:pt>
                <c:pt idx="438">
                  <c:v>258</c:v>
                </c:pt>
                <c:pt idx="439">
                  <c:v>259</c:v>
                </c:pt>
                <c:pt idx="440">
                  <c:v>260</c:v>
                </c:pt>
                <c:pt idx="441">
                  <c:v>261</c:v>
                </c:pt>
                <c:pt idx="442">
                  <c:v>262</c:v>
                </c:pt>
                <c:pt idx="443">
                  <c:v>263</c:v>
                </c:pt>
                <c:pt idx="444">
                  <c:v>264</c:v>
                </c:pt>
                <c:pt idx="445">
                  <c:v>265</c:v>
                </c:pt>
                <c:pt idx="446">
                  <c:v>266</c:v>
                </c:pt>
                <c:pt idx="447">
                  <c:v>267</c:v>
                </c:pt>
                <c:pt idx="448">
                  <c:v>268</c:v>
                </c:pt>
                <c:pt idx="449">
                  <c:v>269</c:v>
                </c:pt>
                <c:pt idx="450">
                  <c:v>270</c:v>
                </c:pt>
                <c:pt idx="451">
                  <c:v>271</c:v>
                </c:pt>
                <c:pt idx="452">
                  <c:v>272</c:v>
                </c:pt>
                <c:pt idx="453">
                  <c:v>273</c:v>
                </c:pt>
                <c:pt idx="454">
                  <c:v>274</c:v>
                </c:pt>
                <c:pt idx="455">
                  <c:v>275</c:v>
                </c:pt>
                <c:pt idx="456">
                  <c:v>276</c:v>
                </c:pt>
                <c:pt idx="457">
                  <c:v>277</c:v>
                </c:pt>
                <c:pt idx="458">
                  <c:v>278</c:v>
                </c:pt>
                <c:pt idx="459">
                  <c:v>279</c:v>
                </c:pt>
                <c:pt idx="460">
                  <c:v>280</c:v>
                </c:pt>
                <c:pt idx="461">
                  <c:v>281</c:v>
                </c:pt>
                <c:pt idx="462">
                  <c:v>282</c:v>
                </c:pt>
                <c:pt idx="463">
                  <c:v>283</c:v>
                </c:pt>
                <c:pt idx="464">
                  <c:v>284</c:v>
                </c:pt>
                <c:pt idx="465">
                  <c:v>285</c:v>
                </c:pt>
                <c:pt idx="466">
                  <c:v>286</c:v>
                </c:pt>
                <c:pt idx="467">
                  <c:v>287</c:v>
                </c:pt>
                <c:pt idx="468">
                  <c:v>288</c:v>
                </c:pt>
                <c:pt idx="469">
                  <c:v>289</c:v>
                </c:pt>
                <c:pt idx="470">
                  <c:v>290</c:v>
                </c:pt>
                <c:pt idx="471">
                  <c:v>291</c:v>
                </c:pt>
                <c:pt idx="472">
                  <c:v>292</c:v>
                </c:pt>
                <c:pt idx="473">
                  <c:v>293</c:v>
                </c:pt>
                <c:pt idx="474">
                  <c:v>294</c:v>
                </c:pt>
                <c:pt idx="475">
                  <c:v>295</c:v>
                </c:pt>
                <c:pt idx="476">
                  <c:v>296</c:v>
                </c:pt>
                <c:pt idx="477">
                  <c:v>297</c:v>
                </c:pt>
                <c:pt idx="478">
                  <c:v>298</c:v>
                </c:pt>
                <c:pt idx="479">
                  <c:v>299</c:v>
                </c:pt>
                <c:pt idx="480">
                  <c:v>300</c:v>
                </c:pt>
                <c:pt idx="481">
                  <c:v>301</c:v>
                </c:pt>
                <c:pt idx="482">
                  <c:v>302</c:v>
                </c:pt>
                <c:pt idx="483">
                  <c:v>303</c:v>
                </c:pt>
                <c:pt idx="484">
                  <c:v>304</c:v>
                </c:pt>
                <c:pt idx="485">
                  <c:v>305</c:v>
                </c:pt>
                <c:pt idx="486">
                  <c:v>306</c:v>
                </c:pt>
                <c:pt idx="487">
                  <c:v>307</c:v>
                </c:pt>
                <c:pt idx="488">
                  <c:v>308</c:v>
                </c:pt>
                <c:pt idx="489">
                  <c:v>309</c:v>
                </c:pt>
                <c:pt idx="490">
                  <c:v>310</c:v>
                </c:pt>
                <c:pt idx="491">
                  <c:v>311</c:v>
                </c:pt>
                <c:pt idx="492">
                  <c:v>312</c:v>
                </c:pt>
                <c:pt idx="493">
                  <c:v>313</c:v>
                </c:pt>
                <c:pt idx="494">
                  <c:v>314</c:v>
                </c:pt>
                <c:pt idx="495">
                  <c:v>315</c:v>
                </c:pt>
                <c:pt idx="496">
                  <c:v>316</c:v>
                </c:pt>
                <c:pt idx="497">
                  <c:v>317</c:v>
                </c:pt>
                <c:pt idx="498">
                  <c:v>318</c:v>
                </c:pt>
                <c:pt idx="499">
                  <c:v>319</c:v>
                </c:pt>
                <c:pt idx="500">
                  <c:v>320</c:v>
                </c:pt>
                <c:pt idx="501">
                  <c:v>321</c:v>
                </c:pt>
                <c:pt idx="502">
                  <c:v>322</c:v>
                </c:pt>
                <c:pt idx="503">
                  <c:v>323</c:v>
                </c:pt>
                <c:pt idx="504">
                  <c:v>324</c:v>
                </c:pt>
                <c:pt idx="505">
                  <c:v>325</c:v>
                </c:pt>
                <c:pt idx="506">
                  <c:v>326</c:v>
                </c:pt>
                <c:pt idx="507">
                  <c:v>327</c:v>
                </c:pt>
                <c:pt idx="508">
                  <c:v>328</c:v>
                </c:pt>
                <c:pt idx="509">
                  <c:v>329</c:v>
                </c:pt>
                <c:pt idx="510">
                  <c:v>330</c:v>
                </c:pt>
                <c:pt idx="511">
                  <c:v>331</c:v>
                </c:pt>
                <c:pt idx="512">
                  <c:v>332</c:v>
                </c:pt>
                <c:pt idx="513">
                  <c:v>333</c:v>
                </c:pt>
                <c:pt idx="514">
                  <c:v>334</c:v>
                </c:pt>
                <c:pt idx="515">
                  <c:v>335</c:v>
                </c:pt>
                <c:pt idx="516">
                  <c:v>336</c:v>
                </c:pt>
                <c:pt idx="517">
                  <c:v>337</c:v>
                </c:pt>
                <c:pt idx="518">
                  <c:v>338</c:v>
                </c:pt>
                <c:pt idx="519">
                  <c:v>339</c:v>
                </c:pt>
                <c:pt idx="520">
                  <c:v>340</c:v>
                </c:pt>
                <c:pt idx="521">
                  <c:v>341</c:v>
                </c:pt>
                <c:pt idx="522">
                  <c:v>342</c:v>
                </c:pt>
                <c:pt idx="523">
                  <c:v>343</c:v>
                </c:pt>
                <c:pt idx="524">
                  <c:v>344</c:v>
                </c:pt>
                <c:pt idx="525">
                  <c:v>345</c:v>
                </c:pt>
                <c:pt idx="526">
                  <c:v>346</c:v>
                </c:pt>
                <c:pt idx="527">
                  <c:v>347</c:v>
                </c:pt>
                <c:pt idx="528">
                  <c:v>348</c:v>
                </c:pt>
                <c:pt idx="529">
                  <c:v>349</c:v>
                </c:pt>
                <c:pt idx="530">
                  <c:v>350</c:v>
                </c:pt>
                <c:pt idx="531">
                  <c:v>351</c:v>
                </c:pt>
                <c:pt idx="532">
                  <c:v>352</c:v>
                </c:pt>
                <c:pt idx="533">
                  <c:v>353</c:v>
                </c:pt>
                <c:pt idx="534">
                  <c:v>354</c:v>
                </c:pt>
                <c:pt idx="535">
                  <c:v>355</c:v>
                </c:pt>
                <c:pt idx="536">
                  <c:v>356</c:v>
                </c:pt>
                <c:pt idx="537">
                  <c:v>357</c:v>
                </c:pt>
                <c:pt idx="538">
                  <c:v>358</c:v>
                </c:pt>
                <c:pt idx="539">
                  <c:v>359</c:v>
                </c:pt>
                <c:pt idx="540">
                  <c:v>360</c:v>
                </c:pt>
                <c:pt idx="541">
                  <c:v>361</c:v>
                </c:pt>
                <c:pt idx="542">
                  <c:v>362</c:v>
                </c:pt>
                <c:pt idx="543">
                  <c:v>363</c:v>
                </c:pt>
                <c:pt idx="544">
                  <c:v>364</c:v>
                </c:pt>
                <c:pt idx="545">
                  <c:v>365</c:v>
                </c:pt>
                <c:pt idx="546">
                  <c:v>366</c:v>
                </c:pt>
                <c:pt idx="547">
                  <c:v>367</c:v>
                </c:pt>
                <c:pt idx="548">
                  <c:v>368</c:v>
                </c:pt>
                <c:pt idx="549">
                  <c:v>369</c:v>
                </c:pt>
                <c:pt idx="550">
                  <c:v>370</c:v>
                </c:pt>
                <c:pt idx="551">
                  <c:v>371</c:v>
                </c:pt>
                <c:pt idx="552">
                  <c:v>372</c:v>
                </c:pt>
                <c:pt idx="553">
                  <c:v>373</c:v>
                </c:pt>
                <c:pt idx="554">
                  <c:v>374</c:v>
                </c:pt>
                <c:pt idx="555">
                  <c:v>375</c:v>
                </c:pt>
                <c:pt idx="556">
                  <c:v>376</c:v>
                </c:pt>
                <c:pt idx="557">
                  <c:v>377</c:v>
                </c:pt>
                <c:pt idx="558">
                  <c:v>378</c:v>
                </c:pt>
                <c:pt idx="559">
                  <c:v>379</c:v>
                </c:pt>
                <c:pt idx="560">
                  <c:v>380</c:v>
                </c:pt>
                <c:pt idx="561">
                  <c:v>381</c:v>
                </c:pt>
                <c:pt idx="562">
                  <c:v>382</c:v>
                </c:pt>
                <c:pt idx="563">
                  <c:v>383</c:v>
                </c:pt>
                <c:pt idx="564">
                  <c:v>384</c:v>
                </c:pt>
                <c:pt idx="565">
                  <c:v>385</c:v>
                </c:pt>
                <c:pt idx="566">
                  <c:v>386</c:v>
                </c:pt>
                <c:pt idx="567">
                  <c:v>387</c:v>
                </c:pt>
                <c:pt idx="568">
                  <c:v>388</c:v>
                </c:pt>
                <c:pt idx="569">
                  <c:v>389</c:v>
                </c:pt>
                <c:pt idx="570">
                  <c:v>390</c:v>
                </c:pt>
                <c:pt idx="571">
                  <c:v>391</c:v>
                </c:pt>
                <c:pt idx="572">
                  <c:v>392</c:v>
                </c:pt>
                <c:pt idx="573">
                  <c:v>393</c:v>
                </c:pt>
                <c:pt idx="574">
                  <c:v>394</c:v>
                </c:pt>
                <c:pt idx="575">
                  <c:v>395</c:v>
                </c:pt>
                <c:pt idx="576">
                  <c:v>396</c:v>
                </c:pt>
                <c:pt idx="577">
                  <c:v>397</c:v>
                </c:pt>
                <c:pt idx="578">
                  <c:v>398</c:v>
                </c:pt>
                <c:pt idx="579">
                  <c:v>399</c:v>
                </c:pt>
                <c:pt idx="580">
                  <c:v>400</c:v>
                </c:pt>
                <c:pt idx="581">
                  <c:v>401</c:v>
                </c:pt>
                <c:pt idx="582">
                  <c:v>402</c:v>
                </c:pt>
                <c:pt idx="583">
                  <c:v>403</c:v>
                </c:pt>
                <c:pt idx="584">
                  <c:v>404</c:v>
                </c:pt>
                <c:pt idx="585">
                  <c:v>405</c:v>
                </c:pt>
                <c:pt idx="586">
                  <c:v>406</c:v>
                </c:pt>
                <c:pt idx="587">
                  <c:v>407</c:v>
                </c:pt>
                <c:pt idx="588">
                  <c:v>408</c:v>
                </c:pt>
                <c:pt idx="589">
                  <c:v>409</c:v>
                </c:pt>
                <c:pt idx="590">
                  <c:v>410</c:v>
                </c:pt>
                <c:pt idx="591">
                  <c:v>411</c:v>
                </c:pt>
                <c:pt idx="592">
                  <c:v>412</c:v>
                </c:pt>
                <c:pt idx="593">
                  <c:v>413</c:v>
                </c:pt>
                <c:pt idx="594">
                  <c:v>414</c:v>
                </c:pt>
                <c:pt idx="595">
                  <c:v>415</c:v>
                </c:pt>
                <c:pt idx="596">
                  <c:v>416</c:v>
                </c:pt>
                <c:pt idx="597">
                  <c:v>417</c:v>
                </c:pt>
                <c:pt idx="598">
                  <c:v>418</c:v>
                </c:pt>
                <c:pt idx="599">
                  <c:v>419</c:v>
                </c:pt>
                <c:pt idx="600">
                  <c:v>420</c:v>
                </c:pt>
                <c:pt idx="601">
                  <c:v>421</c:v>
                </c:pt>
                <c:pt idx="602">
                  <c:v>422</c:v>
                </c:pt>
                <c:pt idx="603">
                  <c:v>423</c:v>
                </c:pt>
                <c:pt idx="604">
                  <c:v>424</c:v>
                </c:pt>
                <c:pt idx="605">
                  <c:v>425</c:v>
                </c:pt>
                <c:pt idx="606">
                  <c:v>426</c:v>
                </c:pt>
                <c:pt idx="607">
                  <c:v>427</c:v>
                </c:pt>
                <c:pt idx="608">
                  <c:v>428</c:v>
                </c:pt>
                <c:pt idx="609">
                  <c:v>429</c:v>
                </c:pt>
                <c:pt idx="610">
                  <c:v>430</c:v>
                </c:pt>
                <c:pt idx="611">
                  <c:v>431</c:v>
                </c:pt>
                <c:pt idx="612">
                  <c:v>432</c:v>
                </c:pt>
                <c:pt idx="613">
                  <c:v>433</c:v>
                </c:pt>
                <c:pt idx="614">
                  <c:v>434</c:v>
                </c:pt>
                <c:pt idx="615">
                  <c:v>435</c:v>
                </c:pt>
                <c:pt idx="616">
                  <c:v>436</c:v>
                </c:pt>
                <c:pt idx="617">
                  <c:v>437</c:v>
                </c:pt>
                <c:pt idx="618">
                  <c:v>438</c:v>
                </c:pt>
                <c:pt idx="619">
                  <c:v>439</c:v>
                </c:pt>
                <c:pt idx="620">
                  <c:v>440</c:v>
                </c:pt>
                <c:pt idx="621">
                  <c:v>441</c:v>
                </c:pt>
                <c:pt idx="622">
                  <c:v>442</c:v>
                </c:pt>
                <c:pt idx="623">
                  <c:v>443</c:v>
                </c:pt>
                <c:pt idx="624">
                  <c:v>444</c:v>
                </c:pt>
                <c:pt idx="625">
                  <c:v>445</c:v>
                </c:pt>
                <c:pt idx="626">
                  <c:v>446</c:v>
                </c:pt>
                <c:pt idx="627">
                  <c:v>447</c:v>
                </c:pt>
                <c:pt idx="628">
                  <c:v>448</c:v>
                </c:pt>
                <c:pt idx="629">
                  <c:v>449</c:v>
                </c:pt>
                <c:pt idx="630">
                  <c:v>450</c:v>
                </c:pt>
                <c:pt idx="631">
                  <c:v>451</c:v>
                </c:pt>
                <c:pt idx="632">
                  <c:v>452</c:v>
                </c:pt>
                <c:pt idx="633">
                  <c:v>453</c:v>
                </c:pt>
                <c:pt idx="634">
                  <c:v>454</c:v>
                </c:pt>
                <c:pt idx="635">
                  <c:v>455</c:v>
                </c:pt>
                <c:pt idx="636">
                  <c:v>456</c:v>
                </c:pt>
                <c:pt idx="637">
                  <c:v>457</c:v>
                </c:pt>
                <c:pt idx="638">
                  <c:v>458</c:v>
                </c:pt>
                <c:pt idx="639">
                  <c:v>459</c:v>
                </c:pt>
                <c:pt idx="640">
                  <c:v>460</c:v>
                </c:pt>
                <c:pt idx="641">
                  <c:v>461</c:v>
                </c:pt>
                <c:pt idx="642">
                  <c:v>462</c:v>
                </c:pt>
                <c:pt idx="643">
                  <c:v>463</c:v>
                </c:pt>
                <c:pt idx="644">
                  <c:v>464</c:v>
                </c:pt>
                <c:pt idx="645">
                  <c:v>465</c:v>
                </c:pt>
                <c:pt idx="646">
                  <c:v>466</c:v>
                </c:pt>
                <c:pt idx="647">
                  <c:v>467</c:v>
                </c:pt>
                <c:pt idx="648">
                  <c:v>468</c:v>
                </c:pt>
                <c:pt idx="649">
                  <c:v>469</c:v>
                </c:pt>
                <c:pt idx="650">
                  <c:v>470</c:v>
                </c:pt>
                <c:pt idx="651">
                  <c:v>471</c:v>
                </c:pt>
                <c:pt idx="652">
                  <c:v>472</c:v>
                </c:pt>
                <c:pt idx="653">
                  <c:v>473</c:v>
                </c:pt>
                <c:pt idx="654">
                  <c:v>474</c:v>
                </c:pt>
                <c:pt idx="655">
                  <c:v>475</c:v>
                </c:pt>
                <c:pt idx="656">
                  <c:v>476</c:v>
                </c:pt>
                <c:pt idx="657">
                  <c:v>477</c:v>
                </c:pt>
                <c:pt idx="658">
                  <c:v>478</c:v>
                </c:pt>
                <c:pt idx="659">
                  <c:v>479</c:v>
                </c:pt>
                <c:pt idx="660">
                  <c:v>480</c:v>
                </c:pt>
                <c:pt idx="661">
                  <c:v>481</c:v>
                </c:pt>
                <c:pt idx="662">
                  <c:v>482</c:v>
                </c:pt>
                <c:pt idx="663">
                  <c:v>483</c:v>
                </c:pt>
                <c:pt idx="664">
                  <c:v>484</c:v>
                </c:pt>
                <c:pt idx="665">
                  <c:v>485</c:v>
                </c:pt>
                <c:pt idx="666">
                  <c:v>486</c:v>
                </c:pt>
                <c:pt idx="667">
                  <c:v>487</c:v>
                </c:pt>
                <c:pt idx="668">
                  <c:v>488</c:v>
                </c:pt>
                <c:pt idx="669">
                  <c:v>489</c:v>
                </c:pt>
                <c:pt idx="670">
                  <c:v>490</c:v>
                </c:pt>
                <c:pt idx="671">
                  <c:v>491</c:v>
                </c:pt>
                <c:pt idx="672">
                  <c:v>492</c:v>
                </c:pt>
                <c:pt idx="673">
                  <c:v>493</c:v>
                </c:pt>
                <c:pt idx="674">
                  <c:v>494</c:v>
                </c:pt>
                <c:pt idx="675">
                  <c:v>495</c:v>
                </c:pt>
                <c:pt idx="676">
                  <c:v>496</c:v>
                </c:pt>
                <c:pt idx="677">
                  <c:v>497</c:v>
                </c:pt>
                <c:pt idx="678">
                  <c:v>498</c:v>
                </c:pt>
                <c:pt idx="679">
                  <c:v>499</c:v>
                </c:pt>
                <c:pt idx="680">
                  <c:v>500</c:v>
                </c:pt>
                <c:pt idx="681">
                  <c:v>501</c:v>
                </c:pt>
                <c:pt idx="682">
                  <c:v>502</c:v>
                </c:pt>
                <c:pt idx="683">
                  <c:v>503</c:v>
                </c:pt>
                <c:pt idx="684">
                  <c:v>504</c:v>
                </c:pt>
                <c:pt idx="685">
                  <c:v>505</c:v>
                </c:pt>
                <c:pt idx="686">
                  <c:v>506</c:v>
                </c:pt>
                <c:pt idx="687">
                  <c:v>507</c:v>
                </c:pt>
                <c:pt idx="688">
                  <c:v>508</c:v>
                </c:pt>
                <c:pt idx="689">
                  <c:v>509</c:v>
                </c:pt>
                <c:pt idx="690">
                  <c:v>510</c:v>
                </c:pt>
                <c:pt idx="691">
                  <c:v>511</c:v>
                </c:pt>
                <c:pt idx="692">
                  <c:v>512</c:v>
                </c:pt>
                <c:pt idx="693">
                  <c:v>513</c:v>
                </c:pt>
                <c:pt idx="694">
                  <c:v>514</c:v>
                </c:pt>
                <c:pt idx="695">
                  <c:v>515</c:v>
                </c:pt>
                <c:pt idx="696">
                  <c:v>516</c:v>
                </c:pt>
                <c:pt idx="697">
                  <c:v>517</c:v>
                </c:pt>
                <c:pt idx="698">
                  <c:v>518</c:v>
                </c:pt>
                <c:pt idx="699">
                  <c:v>519</c:v>
                </c:pt>
                <c:pt idx="700">
                  <c:v>520</c:v>
                </c:pt>
                <c:pt idx="701">
                  <c:v>521</c:v>
                </c:pt>
                <c:pt idx="702">
                  <c:v>522</c:v>
                </c:pt>
                <c:pt idx="703">
                  <c:v>523</c:v>
                </c:pt>
                <c:pt idx="704">
                  <c:v>524</c:v>
                </c:pt>
                <c:pt idx="705">
                  <c:v>525</c:v>
                </c:pt>
                <c:pt idx="706">
                  <c:v>526</c:v>
                </c:pt>
                <c:pt idx="707">
                  <c:v>527</c:v>
                </c:pt>
                <c:pt idx="708">
                  <c:v>528</c:v>
                </c:pt>
                <c:pt idx="709">
                  <c:v>529</c:v>
                </c:pt>
                <c:pt idx="710">
                  <c:v>530</c:v>
                </c:pt>
                <c:pt idx="711">
                  <c:v>531</c:v>
                </c:pt>
                <c:pt idx="712">
                  <c:v>532</c:v>
                </c:pt>
                <c:pt idx="713">
                  <c:v>533</c:v>
                </c:pt>
                <c:pt idx="714">
                  <c:v>534</c:v>
                </c:pt>
                <c:pt idx="715">
                  <c:v>535</c:v>
                </c:pt>
                <c:pt idx="716">
                  <c:v>536</c:v>
                </c:pt>
                <c:pt idx="717">
                  <c:v>537</c:v>
                </c:pt>
                <c:pt idx="718">
                  <c:v>538</c:v>
                </c:pt>
                <c:pt idx="719">
                  <c:v>539</c:v>
                </c:pt>
                <c:pt idx="720">
                  <c:v>540</c:v>
                </c:pt>
              </c:numCache>
            </c:numRef>
          </c:xVal>
          <c:yVal>
            <c:numRef>
              <c:f>Kräfte!$D$4:$D$724</c:f>
              <c:numCache>
                <c:formatCode>0.0</c:formatCode>
                <c:ptCount val="721"/>
                <c:pt idx="0">
                  <c:v>-3.22554496411018E-015</c:v>
                </c:pt>
                <c:pt idx="1">
                  <c:v>-0.459698753242476</c:v>
                </c:pt>
                <c:pt idx="2">
                  <c:v>-0.919421038614371</c:v>
                </c:pt>
                <c:pt idx="3">
                  <c:v>-1.37919024882528</c:v>
                </c:pt>
                <c:pt idx="4">
                  <c:v>-1.83902949768613</c:v>
                </c:pt>
                <c:pt idx="5">
                  <c:v>-2.29896148051334</c:v>
                </c:pt>
                <c:pt idx="6">
                  <c:v>-2.75900833435933</c:v>
                </c:pt>
                <c:pt idx="7">
                  <c:v>-3.21919149801561</c:v>
                </c:pt>
                <c:pt idx="8">
                  <c:v>-3.67953157173757</c:v>
                </c:pt>
                <c:pt idx="9">
                  <c:v>-4.14004817664454</c:v>
                </c:pt>
                <c:pt idx="10">
                  <c:v>-4.60075981375374</c:v>
                </c:pt>
                <c:pt idx="11">
                  <c:v>-5.06168372261206</c:v>
                </c:pt>
                <c:pt idx="12">
                  <c:v>-5.52283573949689</c:v>
                </c:pt>
                <c:pt idx="13">
                  <c:v>-5.98423015516412</c:v>
                </c:pt>
                <c:pt idx="14">
                  <c:v>-6.44587957213014</c:v>
                </c:pt>
                <c:pt idx="15">
                  <c:v>-6.90779476148335</c:v>
                </c:pt>
                <c:pt idx="16">
                  <c:v>-7.369984519231</c:v>
                </c:pt>
                <c:pt idx="17">
                  <c:v>-7.83245552219766</c:v>
                </c:pt>
                <c:pt idx="18">
                  <c:v>-8.29521218350314</c:v>
                </c:pt>
                <c:pt idx="19">
                  <c:v>-8.75825650766</c:v>
                </c:pt>
                <c:pt idx="20">
                  <c:v>-9.22158794534388</c:v>
                </c:pt>
                <c:pt idx="21">
                  <c:v>-9.68520324790369</c:v>
                </c:pt>
                <c:pt idx="22">
                  <c:v>-10.1490963216931</c:v>
                </c:pt>
                <c:pt idx="23">
                  <c:v>-10.6132580823199</c:v>
                </c:pt>
                <c:pt idx="24">
                  <c:v>-11.0776763089268</c:v>
                </c:pt>
                <c:pt idx="25">
                  <c:v>-11.5423354986313</c:v>
                </c:pt>
                <c:pt idx="26">
                  <c:v>-12.0072167212722</c:v>
                </c:pt>
                <c:pt idx="27">
                  <c:v>-12.4722974746268</c:v>
                </c:pt>
                <c:pt idx="28">
                  <c:v>-12.9375515402793</c:v>
                </c:pt>
                <c:pt idx="29">
                  <c:v>-13.4029488403441</c:v>
                </c:pt>
                <c:pt idx="30">
                  <c:v>-13.8684552952603</c:v>
                </c:pt>
                <c:pt idx="31">
                  <c:v>-14.334032682899</c:v>
                </c:pt>
                <c:pt idx="32">
                  <c:v>-14.7996384992414</c:v>
                </c:pt>
                <c:pt idx="33">
                  <c:v>-15.2652258209046</c:v>
                </c:pt>
                <c:pt idx="34">
                  <c:v>-15.7307431698149</c:v>
                </c:pt>
                <c:pt idx="35">
                  <c:v>-16.196134380344</c:v>
                </c:pt>
                <c:pt idx="36">
                  <c:v>-16.6613384692469</c:v>
                </c:pt>
                <c:pt idx="37">
                  <c:v>-17.1262895087564</c:v>
                </c:pt>
                <c:pt idx="38">
                  <c:v>-17.5909165032093</c:v>
                </c:pt>
                <c:pt idx="39">
                  <c:v>-18.0551432695972</c:v>
                </c:pt>
                <c:pt idx="40">
                  <c:v>-18.5188883224527</c:v>
                </c:pt>
                <c:pt idx="41">
                  <c:v>-18.9820647634981</c:v>
                </c:pt>
                <c:pt idx="42">
                  <c:v>-19.4445801764993</c:v>
                </c:pt>
                <c:pt idx="43">
                  <c:v>-19.9063365277826</c:v>
                </c:pt>
                <c:pt idx="44">
                  <c:v>-20.3672300728856</c:v>
                </c:pt>
                <c:pt idx="45">
                  <c:v>-20.8271512698238</c:v>
                </c:pt>
                <c:pt idx="46">
                  <c:v>-21.2859846994667</c:v>
                </c:pt>
                <c:pt idx="47">
                  <c:v>-21.7436089935241</c:v>
                </c:pt>
                <c:pt idx="48">
                  <c:v>-22.1998967706508</c:v>
                </c:pt>
                <c:pt idx="49">
                  <c:v>-22.6547145811809</c:v>
                </c:pt>
                <c:pt idx="50">
                  <c:v>-23.1079228610071</c:v>
                </c:pt>
                <c:pt idx="51">
                  <c:v>-23.559375895117</c:v>
                </c:pt>
                <c:pt idx="52">
                  <c:v>-24.0089217912994</c:v>
                </c:pt>
                <c:pt idx="53">
                  <c:v>-24.4564024645232</c:v>
                </c:pt>
                <c:pt idx="54">
                  <c:v>-24.901653632488</c:v>
                </c:pt>
                <c:pt idx="55">
                  <c:v>-25.3445048228287</c:v>
                </c:pt>
                <c:pt idx="56">
                  <c:v>-25.7847793924474</c:v>
                </c:pt>
                <c:pt idx="57">
                  <c:v>-26.2222945594232</c:v>
                </c:pt>
                <c:pt idx="58">
                  <c:v>-26.6568614479321</c:v>
                </c:pt>
                <c:pt idx="59">
                  <c:v>-27.0882851465852</c:v>
                </c:pt>
                <c:pt idx="60">
                  <c:v>-27.5163647805643</c:v>
                </c:pt>
                <c:pt idx="61">
                  <c:v>-27.9408935979039</c:v>
                </c:pt>
                <c:pt idx="62">
                  <c:v>-28.3616590702353</c:v>
                </c:pt>
                <c:pt idx="63">
                  <c:v>-28.7784430082687</c:v>
                </c:pt>
                <c:pt idx="64">
                  <c:v>-29.1910216922523</c:v>
                </c:pt>
                <c:pt idx="65">
                  <c:v>-29.5991660176</c:v>
                </c:pt>
                <c:pt idx="66">
                  <c:v>-30.0026416558351</c:v>
                </c:pt>
                <c:pt idx="67">
                  <c:v>-30.4012092309486</c:v>
                </c:pt>
                <c:pt idx="68">
                  <c:v>-30.7946245112164</c:v>
                </c:pt>
                <c:pt idx="69">
                  <c:v>-31.1826386164681</c:v>
                </c:pt>
                <c:pt idx="70">
                  <c:v>-31.5649982407428</c:v>
                </c:pt>
                <c:pt idx="71">
                  <c:v>-31.9414458902098</c:v>
                </c:pt>
                <c:pt idx="72">
                  <c:v>-32.3117201361722</c:v>
                </c:pt>
                <c:pt idx="73">
                  <c:v>-32.6755558829101</c:v>
                </c:pt>
                <c:pt idx="74">
                  <c:v>-33.0326846500624</c:v>
                </c:pt>
                <c:pt idx="75">
                  <c:v>-33.3828348691777</c:v>
                </c:pt>
                <c:pt idx="76">
                  <c:v>-33.7257321940112</c:v>
                </c:pt>
                <c:pt idx="77">
                  <c:v>-34.061099824075</c:v>
                </c:pt>
                <c:pt idx="78">
                  <c:v>-34.3886588408954</c:v>
                </c:pt>
                <c:pt idx="79">
                  <c:v>-34.7081285563661</c:v>
                </c:pt>
                <c:pt idx="80">
                  <c:v>-35.0192268725318</c:v>
                </c:pt>
                <c:pt idx="81">
                  <c:v>-35.3216706520794</c:v>
                </c:pt>
                <c:pt idx="82">
                  <c:v>-35.6151760987604</c:v>
                </c:pt>
                <c:pt idx="83">
                  <c:v>-35.8994591469185</c:v>
                </c:pt>
                <c:pt idx="84">
                  <c:v>-36.1742358592497</c:v>
                </c:pt>
                <c:pt idx="85">
                  <c:v>-36.439222831875</c:v>
                </c:pt>
                <c:pt idx="86">
                  <c:v>-36.6941376057722</c:v>
                </c:pt>
                <c:pt idx="87">
                  <c:v>-36.9386990835719</c:v>
                </c:pt>
                <c:pt idx="88">
                  <c:v>-37.1726279506947</c:v>
                </c:pt>
                <c:pt idx="89">
                  <c:v>-37.395647099782</c:v>
                </c:pt>
                <c:pt idx="90">
                  <c:v>-37.6074820573478</c:v>
                </c:pt>
                <c:pt idx="91">
                  <c:v>-37.8078614115672</c:v>
                </c:pt>
                <c:pt idx="92">
                  <c:v>-37.9965172401026</c:v>
                </c:pt>
                <c:pt idx="93">
                  <c:v>-38.1731855368686</c:v>
                </c:pt>
                <c:pt idx="94">
                  <c:v>-38.3376066366309</c:v>
                </c:pt>
                <c:pt idx="95">
                  <c:v>-38.4895256363457</c:v>
                </c:pt>
                <c:pt idx="96">
                  <c:v>-38.6286928121541</c:v>
                </c:pt>
                <c:pt idx="97">
                  <c:v>-38.7548640309628</c:v>
                </c:pt>
                <c:pt idx="98">
                  <c:v>-38.8678011555658</c:v>
                </c:pt>
                <c:pt idx="99">
                  <c:v>-38.9672724422872</c:v>
                </c:pt>
                <c:pt idx="100">
                  <c:v>-39.0530529301555</c:v>
                </c:pt>
                <c:pt idx="101">
                  <c:v>-39.1249248206597</c:v>
                </c:pt>
                <c:pt idx="102">
                  <c:v>-39.1826778471734</c:v>
                </c:pt>
                <c:pt idx="103">
                  <c:v>-39.2261096331801</c:v>
                </c:pt>
                <c:pt idx="104">
                  <c:v>-39.2550260384804</c:v>
                </c:pt>
                <c:pt idx="105">
                  <c:v>-39.2692414926123</c:v>
                </c:pt>
                <c:pt idx="106">
                  <c:v>-39.2685793147698</c:v>
                </c:pt>
                <c:pt idx="107">
                  <c:v>-39.2528720195623</c:v>
                </c:pt>
                <c:pt idx="108">
                  <c:v>-39.2219616080153</c:v>
                </c:pt>
                <c:pt idx="109">
                  <c:v>-39.1756998432709</c:v>
                </c:pt>
                <c:pt idx="110">
                  <c:v>-39.1139485105136</c:v>
                </c:pt>
                <c:pt idx="111">
                  <c:v>-39.0365796607012</c:v>
                </c:pt>
                <c:pt idx="112">
                  <c:v>-38.9434758377496</c:v>
                </c:pt>
                <c:pt idx="113">
                  <c:v>-38.8345302888798</c:v>
                </c:pt>
                <c:pt idx="114">
                  <c:v>-38.7096471578963</c:v>
                </c:pt>
                <c:pt idx="115">
                  <c:v>-38.5687416612309</c:v>
                </c:pt>
                <c:pt idx="116">
                  <c:v>-38.4117402466416</c:v>
                </c:pt>
                <c:pt idx="117">
                  <c:v>-38.238580734519</c:v>
                </c:pt>
                <c:pt idx="118">
                  <c:v>-38.0492124418058</c:v>
                </c:pt>
                <c:pt idx="119">
                  <c:v>-37.8435962885913</c:v>
                </c:pt>
                <c:pt idx="120">
                  <c:v>-37.6217048874971</c:v>
                </c:pt>
                <c:pt idx="121">
                  <c:v>-37.3835226160147</c:v>
                </c:pt>
                <c:pt idx="122">
                  <c:v>-37.1290456720095</c:v>
                </c:pt>
                <c:pt idx="123">
                  <c:v>-36.8582821126433</c:v>
                </c:pt>
                <c:pt idx="124">
                  <c:v>-36.5712518770144</c:v>
                </c:pt>
                <c:pt idx="125">
                  <c:v>-36.2679867928474</c:v>
                </c:pt>
                <c:pt idx="126">
                  <c:v>-35.9485305676026</c:v>
                </c:pt>
                <c:pt idx="127">
                  <c:v>-35.6129387644055</c:v>
                </c:pt>
                <c:pt idx="128">
                  <c:v>-35.2612787632245</c:v>
                </c:pt>
                <c:pt idx="129">
                  <c:v>-34.8936297077497</c:v>
                </c:pt>
                <c:pt idx="130">
                  <c:v>-34.5100824384489</c:v>
                </c:pt>
                <c:pt idx="131">
                  <c:v>-34.1107394122919</c:v>
                </c:pt>
                <c:pt idx="132">
                  <c:v>-33.6957146096531</c:v>
                </c:pt>
                <c:pt idx="133">
                  <c:v>-33.2651334289116</c:v>
                </c:pt>
                <c:pt idx="134">
                  <c:v>-32.8191325692773</c:v>
                </c:pt>
                <c:pt idx="135">
                  <c:v>-32.3578599023803</c:v>
                </c:pt>
                <c:pt idx="136">
                  <c:v>-31.8814743331608</c:v>
                </c:pt>
                <c:pt idx="137">
                  <c:v>-31.3901456505995</c:v>
                </c:pt>
                <c:pt idx="138">
                  <c:v>-30.8840543688268</c:v>
                </c:pt>
                <c:pt idx="139">
                  <c:v>-30.3633915591449</c:v>
                </c:pt>
                <c:pt idx="140">
                  <c:v>-29.8283586734913</c:v>
                </c:pt>
                <c:pt idx="141">
                  <c:v>-29.2791673598625</c:v>
                </c:pt>
                <c:pt idx="142">
                  <c:v>-28.7160392702106</c:v>
                </c:pt>
                <c:pt idx="143">
                  <c:v>-28.1392058613096</c:v>
                </c:pt>
                <c:pt idx="144">
                  <c:v>-27.5489081890788</c:v>
                </c:pt>
                <c:pt idx="145">
                  <c:v>-26.945396696835</c:v>
                </c:pt>
                <c:pt idx="146">
                  <c:v>-26.3289309979298</c:v>
                </c:pt>
                <c:pt idx="147">
                  <c:v>-25.6997796532131</c:v>
                </c:pt>
                <c:pt idx="148">
                  <c:v>-25.058219943745</c:v>
                </c:pt>
                <c:pt idx="149">
                  <c:v>-24.4045376391627</c:v>
                </c:pt>
                <c:pt idx="150">
                  <c:v>-23.7390267620876</c:v>
                </c:pt>
                <c:pt idx="151">
                  <c:v>-23.0619893489433</c:v>
                </c:pt>
                <c:pt idx="152">
                  <c:v>-22.3737352075315</c:v>
                </c:pt>
                <c:pt idx="153">
                  <c:v>-21.674581671696</c:v>
                </c:pt>
                <c:pt idx="154">
                  <c:v>-20.9648533533862</c:v>
                </c:pt>
                <c:pt idx="155">
                  <c:v>-20.2448818924105</c:v>
                </c:pt>
                <c:pt idx="156">
                  <c:v>-19.5150057041513</c:v>
                </c:pt>
                <c:pt idx="157">
                  <c:v>-18.7755697254953</c:v>
                </c:pt>
                <c:pt idx="158">
                  <c:v>-18.0269251592131</c:v>
                </c:pt>
                <c:pt idx="159">
                  <c:v>-17.2694292170031</c:v>
                </c:pt>
                <c:pt idx="160">
                  <c:v>-16.5034448613994</c:v>
                </c:pt>
                <c:pt idx="161">
                  <c:v>-15.7293405467227</c:v>
                </c:pt>
                <c:pt idx="162">
                  <c:v>-14.9474899592396</c:v>
                </c:pt>
                <c:pt idx="163">
                  <c:v>-14.1582717566754</c:v>
                </c:pt>
                <c:pt idx="164">
                  <c:v>-13.3620693072142</c:v>
                </c:pt>
                <c:pt idx="165">
                  <c:v>-12.5592704281025</c:v>
                </c:pt>
                <c:pt idx="166">
                  <c:v>-11.750267123958</c:v>
                </c:pt>
                <c:pt idx="167">
                  <c:v>-10.9354553248726</c:v>
                </c:pt>
                <c:pt idx="168">
                  <c:v>-10.1152346243866</c:v>
                </c:pt>
                <c:pt idx="169">
                  <c:v>-9.29000801739588</c:v>
                </c:pt>
                <c:pt idx="170">
                  <c:v>-8.46018163804672</c:v>
                </c:pt>
                <c:pt idx="171">
                  <c:v>-7.62616449765803</c:v>
                </c:pt>
                <c:pt idx="172">
                  <c:v>-6.78836822270467</c:v>
                </c:pt>
                <c:pt idx="173">
                  <c:v>-5.94720679288408</c:v>
                </c:pt>
                <c:pt idx="174">
                  <c:v>-5.10309627928152</c:v>
                </c:pt>
                <c:pt idx="175">
                  <c:v>-4.25645458264143</c:v>
                </c:pt>
                <c:pt idx="176">
                  <c:v>-3.40770117174597</c:v>
                </c:pt>
                <c:pt idx="177">
                  <c:v>-2.55725682189602</c:v>
                </c:pt>
                <c:pt idx="178">
                  <c:v>-1.70554335348517</c:v>
                </c:pt>
                <c:pt idx="179">
                  <c:v>-0.852983370652884</c:v>
                </c:pt>
                <c:pt idx="180">
                  <c:v>0</c:v>
                </c:pt>
                <c:pt idx="181">
                  <c:v>0.852983370652884</c:v>
                </c:pt>
                <c:pt idx="182">
                  <c:v>1.70554335348517</c:v>
                </c:pt>
                <c:pt idx="183">
                  <c:v>2.55725682189602</c:v>
                </c:pt>
                <c:pt idx="184">
                  <c:v>3.40770117174597</c:v>
                </c:pt>
                <c:pt idx="185">
                  <c:v>4.25645458264143</c:v>
                </c:pt>
                <c:pt idx="186">
                  <c:v>5.10309627928152</c:v>
                </c:pt>
                <c:pt idx="187">
                  <c:v>5.94720679288408</c:v>
                </c:pt>
                <c:pt idx="188">
                  <c:v>6.78836822270467</c:v>
                </c:pt>
                <c:pt idx="189">
                  <c:v>7.62616449765803</c:v>
                </c:pt>
                <c:pt idx="190">
                  <c:v>8.46018163804672</c:v>
                </c:pt>
                <c:pt idx="191">
                  <c:v>9.29000801739588</c:v>
                </c:pt>
                <c:pt idx="192">
                  <c:v>10.1152346243866</c:v>
                </c:pt>
                <c:pt idx="193">
                  <c:v>10.9354553248726</c:v>
                </c:pt>
                <c:pt idx="194">
                  <c:v>11.750267123958</c:v>
                </c:pt>
                <c:pt idx="195">
                  <c:v>12.5592704281025</c:v>
                </c:pt>
                <c:pt idx="196">
                  <c:v>13.3620693072142</c:v>
                </c:pt>
                <c:pt idx="197">
                  <c:v>14.1582717566754</c:v>
                </c:pt>
                <c:pt idx="198">
                  <c:v>14.9474899592396</c:v>
                </c:pt>
                <c:pt idx="199">
                  <c:v>15.7293405467227</c:v>
                </c:pt>
                <c:pt idx="200">
                  <c:v>16.5034448613994</c:v>
                </c:pt>
                <c:pt idx="201">
                  <c:v>17.2694292170031</c:v>
                </c:pt>
                <c:pt idx="202">
                  <c:v>18.0269251592131</c:v>
                </c:pt>
                <c:pt idx="203">
                  <c:v>18.7755697254953</c:v>
                </c:pt>
                <c:pt idx="204">
                  <c:v>19.5150057041513</c:v>
                </c:pt>
                <c:pt idx="205">
                  <c:v>20.2448818924105</c:v>
                </c:pt>
                <c:pt idx="206">
                  <c:v>20.9648533533862</c:v>
                </c:pt>
                <c:pt idx="207">
                  <c:v>21.674581671696</c:v>
                </c:pt>
                <c:pt idx="208">
                  <c:v>22.3737352075315</c:v>
                </c:pt>
                <c:pt idx="209">
                  <c:v>23.0619893489433</c:v>
                </c:pt>
                <c:pt idx="210">
                  <c:v>23.7390267620876</c:v>
                </c:pt>
                <c:pt idx="211">
                  <c:v>24.4045376391627</c:v>
                </c:pt>
                <c:pt idx="212">
                  <c:v>25.058219943745</c:v>
                </c:pt>
                <c:pt idx="213">
                  <c:v>25.6997796532131</c:v>
                </c:pt>
                <c:pt idx="214">
                  <c:v>26.3289309979298</c:v>
                </c:pt>
                <c:pt idx="215">
                  <c:v>26.945396696835</c:v>
                </c:pt>
                <c:pt idx="216">
                  <c:v>27.5489081890788</c:v>
                </c:pt>
                <c:pt idx="217">
                  <c:v>28.1392058613096</c:v>
                </c:pt>
                <c:pt idx="218">
                  <c:v>28.7160392702106</c:v>
                </c:pt>
                <c:pt idx="219">
                  <c:v>29.2791673598625</c:v>
                </c:pt>
                <c:pt idx="220">
                  <c:v>29.8283586734913</c:v>
                </c:pt>
                <c:pt idx="221">
                  <c:v>30.3633915591449</c:v>
                </c:pt>
                <c:pt idx="222">
                  <c:v>30.8840543688268</c:v>
                </c:pt>
                <c:pt idx="223">
                  <c:v>31.3901456505995</c:v>
                </c:pt>
                <c:pt idx="224">
                  <c:v>31.8814743331608</c:v>
                </c:pt>
                <c:pt idx="225">
                  <c:v>32.3578599023803</c:v>
                </c:pt>
                <c:pt idx="226">
                  <c:v>32.8191325692773</c:v>
                </c:pt>
                <c:pt idx="227">
                  <c:v>33.2651334289116</c:v>
                </c:pt>
                <c:pt idx="228">
                  <c:v>33.6957146096531</c:v>
                </c:pt>
                <c:pt idx="229">
                  <c:v>34.1107394122919</c:v>
                </c:pt>
                <c:pt idx="230">
                  <c:v>34.5100824384489</c:v>
                </c:pt>
                <c:pt idx="231">
                  <c:v>34.8936297077497</c:v>
                </c:pt>
                <c:pt idx="232">
                  <c:v>35.2612787632245</c:v>
                </c:pt>
                <c:pt idx="233">
                  <c:v>35.6129387644055</c:v>
                </c:pt>
                <c:pt idx="234">
                  <c:v>35.9485305676026</c:v>
                </c:pt>
                <c:pt idx="235">
                  <c:v>36.2679867928474</c:v>
                </c:pt>
                <c:pt idx="236">
                  <c:v>36.5712518770144</c:v>
                </c:pt>
                <c:pt idx="237">
                  <c:v>36.8582821126433</c:v>
                </c:pt>
                <c:pt idx="238">
                  <c:v>37.1290456720095</c:v>
                </c:pt>
                <c:pt idx="239">
                  <c:v>37.3835226160147</c:v>
                </c:pt>
                <c:pt idx="240">
                  <c:v>37.6217048874971</c:v>
                </c:pt>
                <c:pt idx="241">
                  <c:v>37.8435962885913</c:v>
                </c:pt>
                <c:pt idx="242">
                  <c:v>38.0492124418058</c:v>
                </c:pt>
                <c:pt idx="243">
                  <c:v>38.238580734519</c:v>
                </c:pt>
                <c:pt idx="244">
                  <c:v>38.4117402466416</c:v>
                </c:pt>
                <c:pt idx="245">
                  <c:v>38.5687416612309</c:v>
                </c:pt>
                <c:pt idx="246">
                  <c:v>38.7096471578963</c:v>
                </c:pt>
                <c:pt idx="247">
                  <c:v>38.8345302888798</c:v>
                </c:pt>
                <c:pt idx="248">
                  <c:v>38.9434758377496</c:v>
                </c:pt>
                <c:pt idx="249">
                  <c:v>39.0365796607012</c:v>
                </c:pt>
                <c:pt idx="250">
                  <c:v>39.1139485105136</c:v>
                </c:pt>
                <c:pt idx="251">
                  <c:v>39.1756998432709</c:v>
                </c:pt>
                <c:pt idx="252">
                  <c:v>39.2219616080153</c:v>
                </c:pt>
                <c:pt idx="253">
                  <c:v>39.2528720195623</c:v>
                </c:pt>
                <c:pt idx="254">
                  <c:v>39.2685793147698</c:v>
                </c:pt>
                <c:pt idx="255">
                  <c:v>39.2692414926123</c:v>
                </c:pt>
                <c:pt idx="256">
                  <c:v>39.2550260384804</c:v>
                </c:pt>
                <c:pt idx="257">
                  <c:v>39.2261096331801</c:v>
                </c:pt>
                <c:pt idx="258">
                  <c:v>39.1826778471734</c:v>
                </c:pt>
                <c:pt idx="259">
                  <c:v>39.1249248206597</c:v>
                </c:pt>
                <c:pt idx="260">
                  <c:v>39.0530529301555</c:v>
                </c:pt>
                <c:pt idx="261">
                  <c:v>38.9672724422872</c:v>
                </c:pt>
                <c:pt idx="262">
                  <c:v>38.8678011555658</c:v>
                </c:pt>
                <c:pt idx="263">
                  <c:v>38.7548640309628</c:v>
                </c:pt>
                <c:pt idx="264">
                  <c:v>38.6286928121541</c:v>
                </c:pt>
                <c:pt idx="265">
                  <c:v>38.4895256363457</c:v>
                </c:pt>
                <c:pt idx="266">
                  <c:v>38.3376066366309</c:v>
                </c:pt>
                <c:pt idx="267">
                  <c:v>38.1731855368686</c:v>
                </c:pt>
                <c:pt idx="268">
                  <c:v>37.9965172401026</c:v>
                </c:pt>
                <c:pt idx="269">
                  <c:v>37.8078614115672</c:v>
                </c:pt>
                <c:pt idx="270">
                  <c:v>37.6074820573478</c:v>
                </c:pt>
                <c:pt idx="271">
                  <c:v>37.395647099782</c:v>
                </c:pt>
                <c:pt idx="272">
                  <c:v>37.1726279506947</c:v>
                </c:pt>
                <c:pt idx="273">
                  <c:v>36.9386990835719</c:v>
                </c:pt>
                <c:pt idx="274">
                  <c:v>36.6941376057722</c:v>
                </c:pt>
                <c:pt idx="275">
                  <c:v>36.439222831875</c:v>
                </c:pt>
                <c:pt idx="276">
                  <c:v>36.1742358592497</c:v>
                </c:pt>
                <c:pt idx="277">
                  <c:v>35.8994591469185</c:v>
                </c:pt>
                <c:pt idx="278">
                  <c:v>35.6151760987604</c:v>
                </c:pt>
                <c:pt idx="279">
                  <c:v>35.3216706520794</c:v>
                </c:pt>
                <c:pt idx="280">
                  <c:v>35.0192268725318</c:v>
                </c:pt>
                <c:pt idx="281">
                  <c:v>34.7081285563661</c:v>
                </c:pt>
                <c:pt idx="282">
                  <c:v>34.3886588408954</c:v>
                </c:pt>
                <c:pt idx="283">
                  <c:v>34.061099824075</c:v>
                </c:pt>
                <c:pt idx="284">
                  <c:v>33.7257321940112</c:v>
                </c:pt>
                <c:pt idx="285">
                  <c:v>33.3828348691777</c:v>
                </c:pt>
                <c:pt idx="286">
                  <c:v>33.0326846500624</c:v>
                </c:pt>
                <c:pt idx="287">
                  <c:v>32.6755558829101</c:v>
                </c:pt>
                <c:pt idx="288">
                  <c:v>32.3117201361722</c:v>
                </c:pt>
                <c:pt idx="289">
                  <c:v>31.9414458902098</c:v>
                </c:pt>
                <c:pt idx="290">
                  <c:v>31.5649982407428</c:v>
                </c:pt>
                <c:pt idx="291">
                  <c:v>31.1826386164681</c:v>
                </c:pt>
                <c:pt idx="292">
                  <c:v>30.7946245112164</c:v>
                </c:pt>
                <c:pt idx="293">
                  <c:v>30.4012092309486</c:v>
                </c:pt>
                <c:pt idx="294">
                  <c:v>30.0026416558351</c:v>
                </c:pt>
                <c:pt idx="295">
                  <c:v>29.5991660176</c:v>
                </c:pt>
                <c:pt idx="296">
                  <c:v>29.1910216922523</c:v>
                </c:pt>
                <c:pt idx="297">
                  <c:v>28.7784430082687</c:v>
                </c:pt>
                <c:pt idx="298">
                  <c:v>28.3616590702353</c:v>
                </c:pt>
                <c:pt idx="299">
                  <c:v>27.9408935979039</c:v>
                </c:pt>
                <c:pt idx="300">
                  <c:v>27.5163647805643</c:v>
                </c:pt>
                <c:pt idx="301">
                  <c:v>27.0882851465852</c:v>
                </c:pt>
                <c:pt idx="302">
                  <c:v>26.6568614479321</c:v>
                </c:pt>
                <c:pt idx="303">
                  <c:v>26.2222945594232</c:v>
                </c:pt>
                <c:pt idx="304">
                  <c:v>25.7847793924474</c:v>
                </c:pt>
                <c:pt idx="305">
                  <c:v>25.3445048228287</c:v>
                </c:pt>
                <c:pt idx="306">
                  <c:v>24.901653632488</c:v>
                </c:pt>
                <c:pt idx="307">
                  <c:v>24.4564024645232</c:v>
                </c:pt>
                <c:pt idx="308">
                  <c:v>24.0089217912994</c:v>
                </c:pt>
                <c:pt idx="309">
                  <c:v>23.559375895117</c:v>
                </c:pt>
                <c:pt idx="310">
                  <c:v>23.1079228610071</c:v>
                </c:pt>
                <c:pt idx="311">
                  <c:v>22.6547145811809</c:v>
                </c:pt>
                <c:pt idx="312">
                  <c:v>22.1998967706508</c:v>
                </c:pt>
                <c:pt idx="313">
                  <c:v>21.7436089935241</c:v>
                </c:pt>
                <c:pt idx="314">
                  <c:v>21.2859846994667</c:v>
                </c:pt>
                <c:pt idx="315">
                  <c:v>20.8271512698238</c:v>
                </c:pt>
                <c:pt idx="316">
                  <c:v>20.3672300728856</c:v>
                </c:pt>
                <c:pt idx="317">
                  <c:v>19.9063365277826</c:v>
                </c:pt>
                <c:pt idx="318">
                  <c:v>19.4445801764993</c:v>
                </c:pt>
                <c:pt idx="319">
                  <c:v>18.9820647634981</c:v>
                </c:pt>
                <c:pt idx="320">
                  <c:v>18.5188883224527</c:v>
                </c:pt>
                <c:pt idx="321">
                  <c:v>18.0551432695972</c:v>
                </c:pt>
                <c:pt idx="322">
                  <c:v>17.5909165032093</c:v>
                </c:pt>
                <c:pt idx="323">
                  <c:v>17.1262895087564</c:v>
                </c:pt>
                <c:pt idx="324">
                  <c:v>16.6613384692469</c:v>
                </c:pt>
                <c:pt idx="325">
                  <c:v>16.196134380344</c:v>
                </c:pt>
                <c:pt idx="326">
                  <c:v>15.7307431698149</c:v>
                </c:pt>
                <c:pt idx="327">
                  <c:v>15.2652258209046</c:v>
                </c:pt>
                <c:pt idx="328">
                  <c:v>14.7996384992414</c:v>
                </c:pt>
                <c:pt idx="329">
                  <c:v>14.334032682899</c:v>
                </c:pt>
                <c:pt idx="330">
                  <c:v>13.8684552952603</c:v>
                </c:pt>
                <c:pt idx="331">
                  <c:v>13.4029488403441</c:v>
                </c:pt>
                <c:pt idx="332">
                  <c:v>12.9375515402793</c:v>
                </c:pt>
                <c:pt idx="333">
                  <c:v>12.4722974746268</c:v>
                </c:pt>
                <c:pt idx="334">
                  <c:v>12.0072167212722</c:v>
                </c:pt>
                <c:pt idx="335">
                  <c:v>11.5423354986313</c:v>
                </c:pt>
                <c:pt idx="336">
                  <c:v>11.0776763089268</c:v>
                </c:pt>
                <c:pt idx="337">
                  <c:v>10.6132580823199</c:v>
                </c:pt>
                <c:pt idx="338">
                  <c:v>10.1490963216931</c:v>
                </c:pt>
                <c:pt idx="339">
                  <c:v>9.68520324790369</c:v>
                </c:pt>
                <c:pt idx="340">
                  <c:v>9.22158794534388</c:v>
                </c:pt>
                <c:pt idx="341">
                  <c:v>8.75825650766</c:v>
                </c:pt>
                <c:pt idx="342">
                  <c:v>8.29521218350314</c:v>
                </c:pt>
                <c:pt idx="343">
                  <c:v>7.83245552219766</c:v>
                </c:pt>
                <c:pt idx="344">
                  <c:v>7.369984519231</c:v>
                </c:pt>
                <c:pt idx="345">
                  <c:v>6.90779476148335</c:v>
                </c:pt>
                <c:pt idx="346">
                  <c:v>6.44587957213014</c:v>
                </c:pt>
                <c:pt idx="347">
                  <c:v>5.98423015516412</c:v>
                </c:pt>
                <c:pt idx="348">
                  <c:v>5.52283573949689</c:v>
                </c:pt>
                <c:pt idx="349">
                  <c:v>5.06168372261206</c:v>
                </c:pt>
                <c:pt idx="350">
                  <c:v>4.60075981375374</c:v>
                </c:pt>
                <c:pt idx="351">
                  <c:v>4.14004817664454</c:v>
                </c:pt>
                <c:pt idx="352">
                  <c:v>3.67953157173757</c:v>
                </c:pt>
                <c:pt idx="353">
                  <c:v>3.21919149801561</c:v>
                </c:pt>
                <c:pt idx="354">
                  <c:v>2.75900833435933</c:v>
                </c:pt>
                <c:pt idx="355">
                  <c:v>2.29896148051334</c:v>
                </c:pt>
                <c:pt idx="356">
                  <c:v>1.83902949768613</c:v>
                </c:pt>
                <c:pt idx="357">
                  <c:v>1.37919024882528</c:v>
                </c:pt>
                <c:pt idx="358">
                  <c:v>0.919421038614371</c:v>
                </c:pt>
                <c:pt idx="359">
                  <c:v>0.459698753242476</c:v>
                </c:pt>
                <c:pt idx="360">
                  <c:v>3.22554496411018E-015</c:v>
                </c:pt>
                <c:pt idx="361">
                  <c:v>-0.45969875324247</c:v>
                </c:pt>
                <c:pt idx="362">
                  <c:v>-0.919421038614376</c:v>
                </c:pt>
                <c:pt idx="363">
                  <c:v>-1.37919024882527</c:v>
                </c:pt>
                <c:pt idx="364">
                  <c:v>-1.83902949768611</c:v>
                </c:pt>
                <c:pt idx="365">
                  <c:v>-2.29896148051332</c:v>
                </c:pt>
                <c:pt idx="366">
                  <c:v>-2.75900833435931</c:v>
                </c:pt>
                <c:pt idx="367">
                  <c:v>-3.21919149801562</c:v>
                </c:pt>
                <c:pt idx="368">
                  <c:v>-3.67953157173756</c:v>
                </c:pt>
                <c:pt idx="369">
                  <c:v>-4.14004817664454</c:v>
                </c:pt>
                <c:pt idx="370">
                  <c:v>-4.60075981375374</c:v>
                </c:pt>
                <c:pt idx="371">
                  <c:v>-5.06168372261206</c:v>
                </c:pt>
                <c:pt idx="372">
                  <c:v>-5.52283573949688</c:v>
                </c:pt>
                <c:pt idx="373">
                  <c:v>-5.98423015516412</c:v>
                </c:pt>
                <c:pt idx="374">
                  <c:v>-6.44587957213014</c:v>
                </c:pt>
                <c:pt idx="375">
                  <c:v>-6.90779476148333</c:v>
                </c:pt>
                <c:pt idx="376">
                  <c:v>-7.36998451923098</c:v>
                </c:pt>
                <c:pt idx="377">
                  <c:v>-7.83245552219765</c:v>
                </c:pt>
                <c:pt idx="378">
                  <c:v>-8.29521218350314</c:v>
                </c:pt>
                <c:pt idx="379">
                  <c:v>-8.75825650766</c:v>
                </c:pt>
                <c:pt idx="380">
                  <c:v>-9.22158794534388</c:v>
                </c:pt>
                <c:pt idx="381">
                  <c:v>-9.6852032479037</c:v>
                </c:pt>
                <c:pt idx="382">
                  <c:v>-10.1490963216931</c:v>
                </c:pt>
                <c:pt idx="383">
                  <c:v>-10.6132580823199</c:v>
                </c:pt>
                <c:pt idx="384">
                  <c:v>-11.0776763089268</c:v>
                </c:pt>
                <c:pt idx="385">
                  <c:v>-11.5423354986313</c:v>
                </c:pt>
                <c:pt idx="386">
                  <c:v>-12.0072167212722</c:v>
                </c:pt>
                <c:pt idx="387">
                  <c:v>-12.4722974746267</c:v>
                </c:pt>
                <c:pt idx="388">
                  <c:v>-12.9375515402793</c:v>
                </c:pt>
                <c:pt idx="389">
                  <c:v>-13.4029488403441</c:v>
                </c:pt>
                <c:pt idx="390">
                  <c:v>-13.8684552952603</c:v>
                </c:pt>
                <c:pt idx="391">
                  <c:v>-14.334032682899</c:v>
                </c:pt>
                <c:pt idx="392">
                  <c:v>-14.7996384992414</c:v>
                </c:pt>
                <c:pt idx="393">
                  <c:v>-15.2652258209046</c:v>
                </c:pt>
                <c:pt idx="394">
                  <c:v>-15.7307431698149</c:v>
                </c:pt>
                <c:pt idx="395">
                  <c:v>-16.1961343803439</c:v>
                </c:pt>
                <c:pt idx="396">
                  <c:v>-16.6613384692469</c:v>
                </c:pt>
                <c:pt idx="397">
                  <c:v>-17.1262895087564</c:v>
                </c:pt>
                <c:pt idx="398">
                  <c:v>-17.5909165032093</c:v>
                </c:pt>
                <c:pt idx="399">
                  <c:v>-18.0551432695972</c:v>
                </c:pt>
                <c:pt idx="400">
                  <c:v>-18.5188883224527</c:v>
                </c:pt>
                <c:pt idx="401">
                  <c:v>-18.9820647634981</c:v>
                </c:pt>
                <c:pt idx="402">
                  <c:v>-19.4445801764993</c:v>
                </c:pt>
                <c:pt idx="403">
                  <c:v>-19.9063365277826</c:v>
                </c:pt>
                <c:pt idx="404">
                  <c:v>-20.3672300728856</c:v>
                </c:pt>
                <c:pt idx="405">
                  <c:v>-20.8271512698238</c:v>
                </c:pt>
                <c:pt idx="406">
                  <c:v>-21.2859846994667</c:v>
                </c:pt>
                <c:pt idx="407">
                  <c:v>-21.7436089935241</c:v>
                </c:pt>
                <c:pt idx="408">
                  <c:v>-22.1998967706508</c:v>
                </c:pt>
                <c:pt idx="409">
                  <c:v>-22.6547145811809</c:v>
                </c:pt>
                <c:pt idx="410">
                  <c:v>-23.1079228610071</c:v>
                </c:pt>
                <c:pt idx="411">
                  <c:v>-23.559375895117</c:v>
                </c:pt>
                <c:pt idx="412">
                  <c:v>-24.0089217912994</c:v>
                </c:pt>
                <c:pt idx="413">
                  <c:v>-24.4564024645232</c:v>
                </c:pt>
                <c:pt idx="414">
                  <c:v>-24.901653632488</c:v>
                </c:pt>
                <c:pt idx="415">
                  <c:v>-25.3445048228287</c:v>
                </c:pt>
                <c:pt idx="416">
                  <c:v>-25.7847793924474</c:v>
                </c:pt>
                <c:pt idx="417">
                  <c:v>-26.2222945594232</c:v>
                </c:pt>
                <c:pt idx="418">
                  <c:v>-26.6568614479321</c:v>
                </c:pt>
                <c:pt idx="419">
                  <c:v>-27.0882851465852</c:v>
                </c:pt>
                <c:pt idx="420">
                  <c:v>-27.5163647805643</c:v>
                </c:pt>
                <c:pt idx="421">
                  <c:v>-27.9408935979039</c:v>
                </c:pt>
                <c:pt idx="422">
                  <c:v>-28.3616590702353</c:v>
                </c:pt>
                <c:pt idx="423">
                  <c:v>-28.7784430082687</c:v>
                </c:pt>
                <c:pt idx="424">
                  <c:v>-29.1910216922523</c:v>
                </c:pt>
                <c:pt idx="425">
                  <c:v>-29.5991660176</c:v>
                </c:pt>
                <c:pt idx="426">
                  <c:v>-30.0026416558351</c:v>
                </c:pt>
                <c:pt idx="427">
                  <c:v>-30.4012092309486</c:v>
                </c:pt>
                <c:pt idx="428">
                  <c:v>-30.7946245112164</c:v>
                </c:pt>
                <c:pt idx="429">
                  <c:v>-31.1826386164681</c:v>
                </c:pt>
                <c:pt idx="430">
                  <c:v>-31.5649982407428</c:v>
                </c:pt>
                <c:pt idx="431">
                  <c:v>-31.9414458902098</c:v>
                </c:pt>
                <c:pt idx="432">
                  <c:v>-32.3117201361722</c:v>
                </c:pt>
                <c:pt idx="433">
                  <c:v>-32.6755558829101</c:v>
                </c:pt>
                <c:pt idx="434">
                  <c:v>-33.0326846500624</c:v>
                </c:pt>
                <c:pt idx="435">
                  <c:v>-33.3828348691777</c:v>
                </c:pt>
                <c:pt idx="436">
                  <c:v>-33.7257321940112</c:v>
                </c:pt>
                <c:pt idx="437">
                  <c:v>-34.061099824075</c:v>
                </c:pt>
                <c:pt idx="438">
                  <c:v>-34.3886588408954</c:v>
                </c:pt>
                <c:pt idx="439">
                  <c:v>-34.7081285563661</c:v>
                </c:pt>
                <c:pt idx="440">
                  <c:v>-35.0192268725318</c:v>
                </c:pt>
                <c:pt idx="441">
                  <c:v>-35.3216706520794</c:v>
                </c:pt>
                <c:pt idx="442">
                  <c:v>-35.6151760987604</c:v>
                </c:pt>
                <c:pt idx="443">
                  <c:v>-35.8994591469185</c:v>
                </c:pt>
                <c:pt idx="444">
                  <c:v>-36.1742358592497</c:v>
                </c:pt>
                <c:pt idx="445">
                  <c:v>-36.439222831875</c:v>
                </c:pt>
                <c:pt idx="446">
                  <c:v>-36.6941376057722</c:v>
                </c:pt>
                <c:pt idx="447">
                  <c:v>-36.9386990835719</c:v>
                </c:pt>
                <c:pt idx="448">
                  <c:v>-37.1726279506947</c:v>
                </c:pt>
                <c:pt idx="449">
                  <c:v>-37.395647099782</c:v>
                </c:pt>
                <c:pt idx="450">
                  <c:v>-37.6074820573478</c:v>
                </c:pt>
                <c:pt idx="451">
                  <c:v>-37.8078614115672</c:v>
                </c:pt>
                <c:pt idx="452">
                  <c:v>-37.9965172401026</c:v>
                </c:pt>
                <c:pt idx="453">
                  <c:v>-38.1731855368686</c:v>
                </c:pt>
                <c:pt idx="454">
                  <c:v>-38.3376066366309</c:v>
                </c:pt>
                <c:pt idx="455">
                  <c:v>-38.4895256363457</c:v>
                </c:pt>
                <c:pt idx="456">
                  <c:v>-38.6286928121541</c:v>
                </c:pt>
                <c:pt idx="457">
                  <c:v>-38.7548640309628</c:v>
                </c:pt>
                <c:pt idx="458">
                  <c:v>-38.8678011555658</c:v>
                </c:pt>
                <c:pt idx="459">
                  <c:v>-38.9672724422872</c:v>
                </c:pt>
                <c:pt idx="460">
                  <c:v>-39.0530529301555</c:v>
                </c:pt>
                <c:pt idx="461">
                  <c:v>-39.1249248206597</c:v>
                </c:pt>
                <c:pt idx="462">
                  <c:v>-39.1826778471734</c:v>
                </c:pt>
                <c:pt idx="463">
                  <c:v>-39.2261096331801</c:v>
                </c:pt>
                <c:pt idx="464">
                  <c:v>-39.2550260384804</c:v>
                </c:pt>
                <c:pt idx="465">
                  <c:v>-39.2692414926123</c:v>
                </c:pt>
                <c:pt idx="466">
                  <c:v>-39.2685793147698</c:v>
                </c:pt>
                <c:pt idx="467">
                  <c:v>-39.2528720195623</c:v>
                </c:pt>
                <c:pt idx="468">
                  <c:v>-39.2219616080153</c:v>
                </c:pt>
                <c:pt idx="469">
                  <c:v>-39.1756998432709</c:v>
                </c:pt>
                <c:pt idx="470">
                  <c:v>-39.1139485105136</c:v>
                </c:pt>
                <c:pt idx="471">
                  <c:v>-39.0365796607012</c:v>
                </c:pt>
                <c:pt idx="472">
                  <c:v>-38.9434758377496</c:v>
                </c:pt>
                <c:pt idx="473">
                  <c:v>-38.8345302888798</c:v>
                </c:pt>
                <c:pt idx="474">
                  <c:v>-38.7096471578963</c:v>
                </c:pt>
                <c:pt idx="475">
                  <c:v>-38.5687416612309</c:v>
                </c:pt>
                <c:pt idx="476">
                  <c:v>-38.4117402466416</c:v>
                </c:pt>
                <c:pt idx="477">
                  <c:v>-38.2385807345191</c:v>
                </c:pt>
                <c:pt idx="478">
                  <c:v>-38.0492124418058</c:v>
                </c:pt>
                <c:pt idx="479">
                  <c:v>-37.8435962885913</c:v>
                </c:pt>
                <c:pt idx="480">
                  <c:v>-37.6217048874971</c:v>
                </c:pt>
                <c:pt idx="481">
                  <c:v>-37.3835226160147</c:v>
                </c:pt>
                <c:pt idx="482">
                  <c:v>-37.1290456720095</c:v>
                </c:pt>
                <c:pt idx="483">
                  <c:v>-36.8582821126433</c:v>
                </c:pt>
                <c:pt idx="484">
                  <c:v>-36.5712518770144</c:v>
                </c:pt>
                <c:pt idx="485">
                  <c:v>-36.2679867928474</c:v>
                </c:pt>
                <c:pt idx="486">
                  <c:v>-35.9485305676026</c:v>
                </c:pt>
                <c:pt idx="487">
                  <c:v>-35.6129387644055</c:v>
                </c:pt>
                <c:pt idx="488">
                  <c:v>-35.2612787632245</c:v>
                </c:pt>
                <c:pt idx="489">
                  <c:v>-34.8936297077497</c:v>
                </c:pt>
                <c:pt idx="490">
                  <c:v>-34.5100824384489</c:v>
                </c:pt>
                <c:pt idx="491">
                  <c:v>-34.1107394122919</c:v>
                </c:pt>
                <c:pt idx="492">
                  <c:v>-33.6957146096532</c:v>
                </c:pt>
                <c:pt idx="493">
                  <c:v>-33.2651334289116</c:v>
                </c:pt>
                <c:pt idx="494">
                  <c:v>-32.8191325692773</c:v>
                </c:pt>
                <c:pt idx="495">
                  <c:v>-32.3578599023803</c:v>
                </c:pt>
                <c:pt idx="496">
                  <c:v>-31.8814743331608</c:v>
                </c:pt>
                <c:pt idx="497">
                  <c:v>-31.3901456505995</c:v>
                </c:pt>
                <c:pt idx="498">
                  <c:v>-30.8840543688268</c:v>
                </c:pt>
                <c:pt idx="499">
                  <c:v>-30.363391559145</c:v>
                </c:pt>
                <c:pt idx="500">
                  <c:v>-29.8283586734913</c:v>
                </c:pt>
                <c:pt idx="501">
                  <c:v>-29.2791673598625</c:v>
                </c:pt>
                <c:pt idx="502">
                  <c:v>-28.7160392702107</c:v>
                </c:pt>
                <c:pt idx="503">
                  <c:v>-28.1392058613096</c:v>
                </c:pt>
                <c:pt idx="504">
                  <c:v>-27.5489081890788</c:v>
                </c:pt>
                <c:pt idx="505">
                  <c:v>-26.945396696835</c:v>
                </c:pt>
                <c:pt idx="506">
                  <c:v>-26.3289309979298</c:v>
                </c:pt>
                <c:pt idx="507">
                  <c:v>-25.6997796532131</c:v>
                </c:pt>
                <c:pt idx="508">
                  <c:v>-25.0582199437451</c:v>
                </c:pt>
                <c:pt idx="509">
                  <c:v>-24.4045376391627</c:v>
                </c:pt>
                <c:pt idx="510">
                  <c:v>-23.7390267620876</c:v>
                </c:pt>
                <c:pt idx="511">
                  <c:v>-23.0619893489433</c:v>
                </c:pt>
                <c:pt idx="512">
                  <c:v>-22.3737352075315</c:v>
                </c:pt>
                <c:pt idx="513">
                  <c:v>-21.674581671696</c:v>
                </c:pt>
                <c:pt idx="514">
                  <c:v>-20.9648533533862</c:v>
                </c:pt>
                <c:pt idx="515">
                  <c:v>-20.2448818924105</c:v>
                </c:pt>
                <c:pt idx="516">
                  <c:v>-19.5150057041513</c:v>
                </c:pt>
                <c:pt idx="517">
                  <c:v>-18.7755697254954</c:v>
                </c:pt>
                <c:pt idx="518">
                  <c:v>-18.0269251592132</c:v>
                </c:pt>
                <c:pt idx="519">
                  <c:v>-17.2694292170031</c:v>
                </c:pt>
                <c:pt idx="520">
                  <c:v>-16.5034448613993</c:v>
                </c:pt>
                <c:pt idx="521">
                  <c:v>-15.7293405467228</c:v>
                </c:pt>
                <c:pt idx="522">
                  <c:v>-14.9474899592396</c:v>
                </c:pt>
                <c:pt idx="523">
                  <c:v>-14.1582717566754</c:v>
                </c:pt>
                <c:pt idx="524">
                  <c:v>-13.3620693072142</c:v>
                </c:pt>
                <c:pt idx="525">
                  <c:v>-12.5592704281025</c:v>
                </c:pt>
                <c:pt idx="526">
                  <c:v>-11.750267123958</c:v>
                </c:pt>
                <c:pt idx="527">
                  <c:v>-10.9354553248726</c:v>
                </c:pt>
                <c:pt idx="528">
                  <c:v>-10.1152346243866</c:v>
                </c:pt>
                <c:pt idx="529">
                  <c:v>-9.29000801739588</c:v>
                </c:pt>
                <c:pt idx="530">
                  <c:v>-8.46018163804676</c:v>
                </c:pt>
                <c:pt idx="531">
                  <c:v>-7.62616449765804</c:v>
                </c:pt>
                <c:pt idx="532">
                  <c:v>-6.78836822270469</c:v>
                </c:pt>
                <c:pt idx="533">
                  <c:v>-5.94720679288411</c:v>
                </c:pt>
                <c:pt idx="534">
                  <c:v>-5.10309627928151</c:v>
                </c:pt>
                <c:pt idx="535">
                  <c:v>-4.25645458264144</c:v>
                </c:pt>
                <c:pt idx="536">
                  <c:v>-3.40770117174594</c:v>
                </c:pt>
                <c:pt idx="537">
                  <c:v>-2.55725682189605</c:v>
                </c:pt>
                <c:pt idx="538">
                  <c:v>-1.70554335348516</c:v>
                </c:pt>
                <c:pt idx="539">
                  <c:v>-0.85298337065293</c:v>
                </c:pt>
                <c:pt idx="540">
                  <c:v>-1.19712630819887E-014</c:v>
                </c:pt>
                <c:pt idx="541">
                  <c:v>0.852983370652863</c:v>
                </c:pt>
                <c:pt idx="542">
                  <c:v>1.70554335348514</c:v>
                </c:pt>
                <c:pt idx="543">
                  <c:v>2.55725682189602</c:v>
                </c:pt>
                <c:pt idx="544">
                  <c:v>3.40770117174596</c:v>
                </c:pt>
                <c:pt idx="545">
                  <c:v>4.25645458264145</c:v>
                </c:pt>
                <c:pt idx="546">
                  <c:v>5.10309627928149</c:v>
                </c:pt>
                <c:pt idx="547">
                  <c:v>5.94720679288408</c:v>
                </c:pt>
                <c:pt idx="548">
                  <c:v>6.78836822270463</c:v>
                </c:pt>
                <c:pt idx="549">
                  <c:v>7.62616449765802</c:v>
                </c:pt>
                <c:pt idx="550">
                  <c:v>8.4601816380467</c:v>
                </c:pt>
                <c:pt idx="551">
                  <c:v>9.2900080173959</c:v>
                </c:pt>
                <c:pt idx="552">
                  <c:v>10.1152346243865</c:v>
                </c:pt>
                <c:pt idx="553">
                  <c:v>10.9354553248726</c:v>
                </c:pt>
                <c:pt idx="554">
                  <c:v>11.750267123958</c:v>
                </c:pt>
                <c:pt idx="555">
                  <c:v>12.5592704281025</c:v>
                </c:pt>
                <c:pt idx="556">
                  <c:v>13.3620693072142</c:v>
                </c:pt>
                <c:pt idx="557">
                  <c:v>14.1582717566754</c:v>
                </c:pt>
                <c:pt idx="558">
                  <c:v>14.9474899592396</c:v>
                </c:pt>
                <c:pt idx="559">
                  <c:v>15.7293405467227</c:v>
                </c:pt>
                <c:pt idx="560">
                  <c:v>16.5034448613994</c:v>
                </c:pt>
                <c:pt idx="561">
                  <c:v>17.2694292170031</c:v>
                </c:pt>
                <c:pt idx="562">
                  <c:v>18.0269251592131</c:v>
                </c:pt>
                <c:pt idx="563">
                  <c:v>18.7755697254953</c:v>
                </c:pt>
                <c:pt idx="564">
                  <c:v>19.5150057041512</c:v>
                </c:pt>
                <c:pt idx="565">
                  <c:v>20.2448818924105</c:v>
                </c:pt>
                <c:pt idx="566">
                  <c:v>20.9648533533862</c:v>
                </c:pt>
                <c:pt idx="567">
                  <c:v>21.674581671696</c:v>
                </c:pt>
                <c:pt idx="568">
                  <c:v>22.3737352075315</c:v>
                </c:pt>
                <c:pt idx="569">
                  <c:v>23.0619893489433</c:v>
                </c:pt>
                <c:pt idx="570">
                  <c:v>23.7390267620875</c:v>
                </c:pt>
                <c:pt idx="571">
                  <c:v>24.4045376391627</c:v>
                </c:pt>
                <c:pt idx="572">
                  <c:v>25.058219943745</c:v>
                </c:pt>
                <c:pt idx="573">
                  <c:v>25.6997796532131</c:v>
                </c:pt>
                <c:pt idx="574">
                  <c:v>26.3289309979298</c:v>
                </c:pt>
                <c:pt idx="575">
                  <c:v>26.945396696835</c:v>
                </c:pt>
                <c:pt idx="576">
                  <c:v>27.5489081890789</c:v>
                </c:pt>
                <c:pt idx="577">
                  <c:v>28.1392058613096</c:v>
                </c:pt>
                <c:pt idx="578">
                  <c:v>28.7160392702106</c:v>
                </c:pt>
                <c:pt idx="579">
                  <c:v>29.2791673598625</c:v>
                </c:pt>
                <c:pt idx="580">
                  <c:v>29.8283586734913</c:v>
                </c:pt>
                <c:pt idx="581">
                  <c:v>30.3633915591449</c:v>
                </c:pt>
                <c:pt idx="582">
                  <c:v>30.8840543688268</c:v>
                </c:pt>
                <c:pt idx="583">
                  <c:v>31.3901456505995</c:v>
                </c:pt>
                <c:pt idx="584">
                  <c:v>31.8814743331608</c:v>
                </c:pt>
                <c:pt idx="585">
                  <c:v>32.3578599023803</c:v>
                </c:pt>
                <c:pt idx="586">
                  <c:v>32.8191325692772</c:v>
                </c:pt>
                <c:pt idx="587">
                  <c:v>33.2651334289116</c:v>
                </c:pt>
                <c:pt idx="588">
                  <c:v>33.6957146096531</c:v>
                </c:pt>
                <c:pt idx="589">
                  <c:v>34.1107394122919</c:v>
                </c:pt>
                <c:pt idx="590">
                  <c:v>34.5100824384489</c:v>
                </c:pt>
                <c:pt idx="591">
                  <c:v>34.8936297077497</c:v>
                </c:pt>
                <c:pt idx="592">
                  <c:v>35.2612787632245</c:v>
                </c:pt>
                <c:pt idx="593">
                  <c:v>35.6129387644055</c:v>
                </c:pt>
                <c:pt idx="594">
                  <c:v>35.9485305676026</c:v>
                </c:pt>
                <c:pt idx="595">
                  <c:v>36.2679867928474</c:v>
                </c:pt>
                <c:pt idx="596">
                  <c:v>36.5712518770144</c:v>
                </c:pt>
                <c:pt idx="597">
                  <c:v>36.8582821126433</c:v>
                </c:pt>
                <c:pt idx="598">
                  <c:v>37.1290456720095</c:v>
                </c:pt>
                <c:pt idx="599">
                  <c:v>37.3835226160147</c:v>
                </c:pt>
                <c:pt idx="600">
                  <c:v>37.6217048874971</c:v>
                </c:pt>
                <c:pt idx="601">
                  <c:v>37.8435962885913</c:v>
                </c:pt>
                <c:pt idx="602">
                  <c:v>38.0492124418058</c:v>
                </c:pt>
                <c:pt idx="603">
                  <c:v>38.238580734519</c:v>
                </c:pt>
                <c:pt idx="604">
                  <c:v>38.4117402466416</c:v>
                </c:pt>
                <c:pt idx="605">
                  <c:v>38.5687416612309</c:v>
                </c:pt>
                <c:pt idx="606">
                  <c:v>38.7096471578963</c:v>
                </c:pt>
                <c:pt idx="607">
                  <c:v>38.8345302888798</c:v>
                </c:pt>
                <c:pt idx="608">
                  <c:v>38.9434758377496</c:v>
                </c:pt>
                <c:pt idx="609">
                  <c:v>39.0365796607012</c:v>
                </c:pt>
                <c:pt idx="610">
                  <c:v>39.1139485105136</c:v>
                </c:pt>
                <c:pt idx="611">
                  <c:v>39.1756998432709</c:v>
                </c:pt>
                <c:pt idx="612">
                  <c:v>39.2219616080153</c:v>
                </c:pt>
                <c:pt idx="613">
                  <c:v>39.2528720195624</c:v>
                </c:pt>
                <c:pt idx="614">
                  <c:v>39.2685793147698</c:v>
                </c:pt>
                <c:pt idx="615">
                  <c:v>39.2692414926123</c:v>
                </c:pt>
                <c:pt idx="616">
                  <c:v>39.2550260384804</c:v>
                </c:pt>
                <c:pt idx="617">
                  <c:v>39.2261096331801</c:v>
                </c:pt>
                <c:pt idx="618">
                  <c:v>39.1826778471734</c:v>
                </c:pt>
                <c:pt idx="619">
                  <c:v>39.1249248206597</c:v>
                </c:pt>
                <c:pt idx="620">
                  <c:v>39.0530529301555</c:v>
                </c:pt>
                <c:pt idx="621">
                  <c:v>38.9672724422872</c:v>
                </c:pt>
                <c:pt idx="622">
                  <c:v>38.8678011555658</c:v>
                </c:pt>
                <c:pt idx="623">
                  <c:v>38.7548640309628</c:v>
                </c:pt>
                <c:pt idx="624">
                  <c:v>38.6286928121541</c:v>
                </c:pt>
                <c:pt idx="625">
                  <c:v>38.4895256363457</c:v>
                </c:pt>
                <c:pt idx="626">
                  <c:v>38.3376066366309</c:v>
                </c:pt>
                <c:pt idx="627">
                  <c:v>38.1731855368686</c:v>
                </c:pt>
                <c:pt idx="628">
                  <c:v>37.9965172401026</c:v>
                </c:pt>
                <c:pt idx="629">
                  <c:v>37.8078614115672</c:v>
                </c:pt>
                <c:pt idx="630">
                  <c:v>37.6074820573478</c:v>
                </c:pt>
                <c:pt idx="631">
                  <c:v>37.395647099782</c:v>
                </c:pt>
                <c:pt idx="632">
                  <c:v>37.1726279506947</c:v>
                </c:pt>
                <c:pt idx="633">
                  <c:v>36.9386990835719</c:v>
                </c:pt>
                <c:pt idx="634">
                  <c:v>36.6941376057723</c:v>
                </c:pt>
                <c:pt idx="635">
                  <c:v>36.439222831875</c:v>
                </c:pt>
                <c:pt idx="636">
                  <c:v>36.1742358592497</c:v>
                </c:pt>
                <c:pt idx="637">
                  <c:v>35.8994591469185</c:v>
                </c:pt>
                <c:pt idx="638">
                  <c:v>35.6151760987604</c:v>
                </c:pt>
                <c:pt idx="639">
                  <c:v>35.3216706520794</c:v>
                </c:pt>
                <c:pt idx="640">
                  <c:v>35.0192268725318</c:v>
                </c:pt>
                <c:pt idx="641">
                  <c:v>34.7081285563661</c:v>
                </c:pt>
                <c:pt idx="642">
                  <c:v>34.3886588408954</c:v>
                </c:pt>
                <c:pt idx="643">
                  <c:v>34.061099824075</c:v>
                </c:pt>
                <c:pt idx="644">
                  <c:v>33.7257321940112</c:v>
                </c:pt>
                <c:pt idx="645">
                  <c:v>33.3828348691777</c:v>
                </c:pt>
                <c:pt idx="646">
                  <c:v>33.0326846500624</c:v>
                </c:pt>
                <c:pt idx="647">
                  <c:v>32.6755558829101</c:v>
                </c:pt>
                <c:pt idx="648">
                  <c:v>32.3117201361722</c:v>
                </c:pt>
                <c:pt idx="649">
                  <c:v>31.9414458902099</c:v>
                </c:pt>
                <c:pt idx="650">
                  <c:v>31.5649982407428</c:v>
                </c:pt>
                <c:pt idx="651">
                  <c:v>31.1826386164681</c:v>
                </c:pt>
                <c:pt idx="652">
                  <c:v>30.7946245112165</c:v>
                </c:pt>
                <c:pt idx="653">
                  <c:v>30.4012092309486</c:v>
                </c:pt>
                <c:pt idx="654">
                  <c:v>30.0026416558351</c:v>
                </c:pt>
                <c:pt idx="655">
                  <c:v>29.5991660176</c:v>
                </c:pt>
                <c:pt idx="656">
                  <c:v>29.1910216922523</c:v>
                </c:pt>
                <c:pt idx="657">
                  <c:v>28.7784430082687</c:v>
                </c:pt>
                <c:pt idx="658">
                  <c:v>28.3616590702353</c:v>
                </c:pt>
                <c:pt idx="659">
                  <c:v>27.9408935979039</c:v>
                </c:pt>
                <c:pt idx="660">
                  <c:v>27.5163647805643</c:v>
                </c:pt>
                <c:pt idx="661">
                  <c:v>27.0882851465852</c:v>
                </c:pt>
                <c:pt idx="662">
                  <c:v>26.656861447932</c:v>
                </c:pt>
                <c:pt idx="663">
                  <c:v>26.2222945594232</c:v>
                </c:pt>
                <c:pt idx="664">
                  <c:v>25.7847793924474</c:v>
                </c:pt>
                <c:pt idx="665">
                  <c:v>25.3445048228287</c:v>
                </c:pt>
                <c:pt idx="666">
                  <c:v>24.901653632488</c:v>
                </c:pt>
                <c:pt idx="667">
                  <c:v>24.4564024645233</c:v>
                </c:pt>
                <c:pt idx="668">
                  <c:v>24.0089217912994</c:v>
                </c:pt>
                <c:pt idx="669">
                  <c:v>23.559375895117</c:v>
                </c:pt>
                <c:pt idx="670">
                  <c:v>23.1079228610071</c:v>
                </c:pt>
                <c:pt idx="671">
                  <c:v>22.6547145811809</c:v>
                </c:pt>
                <c:pt idx="672">
                  <c:v>22.1998967706508</c:v>
                </c:pt>
                <c:pt idx="673">
                  <c:v>21.7436089935241</c:v>
                </c:pt>
                <c:pt idx="674">
                  <c:v>21.2859846994667</c:v>
                </c:pt>
                <c:pt idx="675">
                  <c:v>20.8271512698238</c:v>
                </c:pt>
                <c:pt idx="676">
                  <c:v>20.3672300728856</c:v>
                </c:pt>
                <c:pt idx="677">
                  <c:v>19.9063365277826</c:v>
                </c:pt>
                <c:pt idx="678">
                  <c:v>19.4445801764993</c:v>
                </c:pt>
                <c:pt idx="679">
                  <c:v>18.9820647634981</c:v>
                </c:pt>
                <c:pt idx="680">
                  <c:v>18.5188883224528</c:v>
                </c:pt>
                <c:pt idx="681">
                  <c:v>18.0551432695973</c:v>
                </c:pt>
                <c:pt idx="682">
                  <c:v>17.5909165032093</c:v>
                </c:pt>
                <c:pt idx="683">
                  <c:v>17.1262895087564</c:v>
                </c:pt>
                <c:pt idx="684">
                  <c:v>16.6613384692469</c:v>
                </c:pt>
                <c:pt idx="685">
                  <c:v>16.196134380344</c:v>
                </c:pt>
                <c:pt idx="686">
                  <c:v>15.7307431698149</c:v>
                </c:pt>
                <c:pt idx="687">
                  <c:v>15.2652258209046</c:v>
                </c:pt>
                <c:pt idx="688">
                  <c:v>14.7996384992414</c:v>
                </c:pt>
                <c:pt idx="689">
                  <c:v>14.334032682899</c:v>
                </c:pt>
                <c:pt idx="690">
                  <c:v>13.8684552952603</c:v>
                </c:pt>
                <c:pt idx="691">
                  <c:v>13.4029488403442</c:v>
                </c:pt>
                <c:pt idx="692">
                  <c:v>12.9375515402793</c:v>
                </c:pt>
                <c:pt idx="693">
                  <c:v>12.4722974746267</c:v>
                </c:pt>
                <c:pt idx="694">
                  <c:v>12.0072167212722</c:v>
                </c:pt>
                <c:pt idx="695">
                  <c:v>11.5423354986313</c:v>
                </c:pt>
                <c:pt idx="696">
                  <c:v>11.0776763089268</c:v>
                </c:pt>
                <c:pt idx="697">
                  <c:v>10.6132580823199</c:v>
                </c:pt>
                <c:pt idx="698">
                  <c:v>10.1490963216931</c:v>
                </c:pt>
                <c:pt idx="699">
                  <c:v>9.68520324790371</c:v>
                </c:pt>
                <c:pt idx="700">
                  <c:v>9.22158794534388</c:v>
                </c:pt>
                <c:pt idx="701">
                  <c:v>8.75825650766002</c:v>
                </c:pt>
                <c:pt idx="702">
                  <c:v>8.29521218350315</c:v>
                </c:pt>
                <c:pt idx="703">
                  <c:v>7.83245552219765</c:v>
                </c:pt>
                <c:pt idx="704">
                  <c:v>7.36998451923096</c:v>
                </c:pt>
                <c:pt idx="705">
                  <c:v>6.90779476148335</c:v>
                </c:pt>
                <c:pt idx="706">
                  <c:v>6.44587957213013</c:v>
                </c:pt>
                <c:pt idx="707">
                  <c:v>5.98423015516414</c:v>
                </c:pt>
                <c:pt idx="708">
                  <c:v>5.52283573949688</c:v>
                </c:pt>
                <c:pt idx="709">
                  <c:v>5.06168372261208</c:v>
                </c:pt>
                <c:pt idx="710">
                  <c:v>4.60075981375374</c:v>
                </c:pt>
                <c:pt idx="711">
                  <c:v>4.14004817664457</c:v>
                </c:pt>
                <c:pt idx="712">
                  <c:v>3.67953157173758</c:v>
                </c:pt>
                <c:pt idx="713">
                  <c:v>3.21919149801565</c:v>
                </c:pt>
                <c:pt idx="714">
                  <c:v>2.75900833435935</c:v>
                </c:pt>
                <c:pt idx="715">
                  <c:v>2.29896148051333</c:v>
                </c:pt>
                <c:pt idx="716">
                  <c:v>1.83902949768616</c:v>
                </c:pt>
                <c:pt idx="717">
                  <c:v>1.3791902488253</c:v>
                </c:pt>
                <c:pt idx="718">
                  <c:v>0.919421038614378</c:v>
                </c:pt>
                <c:pt idx="719">
                  <c:v>0.459698753242459</c:v>
                </c:pt>
                <c:pt idx="720">
                  <c:v>9.67663489233053E-015</c:v>
                </c:pt>
              </c:numCache>
            </c:numRef>
          </c:yVal>
          <c:smooth val="1"/>
        </c:ser>
        <c:axId val="38866479"/>
        <c:axId val="26577767"/>
      </c:scatterChart>
      <c:valAx>
        <c:axId val="38866479"/>
        <c:scaling>
          <c:orientation val="minMax"/>
          <c:max val="540"/>
          <c:min val="-180"/>
        </c:scaling>
        <c:delete val="0"/>
        <c:axPos val="b"/>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905283037141059"/>
              <c:y val="0.901607805414319"/>
            </c:manualLayout>
          </c:layout>
          <c:overlay val="0"/>
          <c:spPr>
            <a:noFill/>
            <a:ln w="0">
              <a:noFill/>
            </a:ln>
          </c:spPr>
        </c:title>
        <c:numFmt formatCode="0\°" sourceLinked="0"/>
        <c:majorTickMark val="out"/>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26577767"/>
        <c:crossesAt val="0"/>
        <c:crossBetween val="midCat"/>
        <c:majorUnit val="90"/>
        <c:minorUnit val="45"/>
      </c:valAx>
      <c:valAx>
        <c:axId val="26577767"/>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0" sz="1000" strike="noStrike" u="sng">
                    <a:uFillTx/>
                    <a:latin typeface="Arial"/>
                  </a:rPr>
                  <a:t> </a:t>
                </a:r>
                <a:r>
                  <a:rPr b="0" sz="1000" strike="noStrike" u="sng">
                    <a:uFillTx/>
                    <a:latin typeface="Times New Roman"/>
                  </a:rPr>
                  <a:t>v</a:t>
                </a:r>
                <a:r>
                  <a:rPr b="0" sz="1000" strike="noStrike" u="sng">
                    <a:uFillTx/>
                    <a:latin typeface="Arial"/>
                  </a:rPr>
                  <a:t>  </a:t>
                </a:r>
                <a:r>
                  <a:rPr b="1" sz="1000" strike="noStrike" u="none">
                    <a:uFillTx/>
                    <a:latin typeface="Arial"/>
                  </a:rPr>
                  <a:t/>
                </a:r>
              </a:p>
              <a:p>
                <a:pPr>
                  <a:defRPr b="0" sz="1300" strike="noStrike" u="none">
                    <a:uFillTx/>
                    <a:latin typeface="Arial"/>
                  </a:defRPr>
                </a:pPr>
                <a:r>
                  <a:rPr b="0" sz="1000" strike="noStrike" u="none">
                    <a:uFillTx/>
                    <a:latin typeface="Arial"/>
                  </a:rPr>
                  <a:t>m/s</a:t>
                </a:r>
              </a:p>
            </c:rich>
          </c:tx>
          <c:layout>
            <c:manualLayout>
              <c:xMode val="edge"/>
              <c:yMode val="edge"/>
              <c:x val="0.0457120720546221"/>
              <c:y val="0.0145664422151986"/>
            </c:manualLayout>
          </c:layout>
          <c:overlay val="0"/>
          <c:spPr>
            <a:noFill/>
            <a:ln w="0">
              <a:noFill/>
            </a:ln>
          </c:spPr>
        </c:title>
        <c:numFmt formatCode="0" sourceLinked="0"/>
        <c:majorTickMark val="out"/>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38866479"/>
        <c:crossesAt val="-180"/>
        <c:crossBetween val="midCat"/>
        <c:majorUnit val="10"/>
        <c:minorUnit val="5"/>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Vertikalkraft über dem Kurbelwinkel
nach Ausgleich der rotierenden Massen</a:t>
            </a:r>
          </a:p>
        </c:rich>
      </c:tx>
      <c:layout>
        <c:manualLayout>
          <c:xMode val="edge"/>
          <c:yMode val="edge"/>
          <c:x val="0.246579847408577"/>
          <c:y val="0.0160217654171705"/>
        </c:manualLayout>
      </c:layout>
      <c:overlay val="0"/>
      <c:spPr>
        <a:noFill/>
        <a:ln w="0">
          <a:noFill/>
        </a:ln>
      </c:spPr>
    </c:title>
    <c:autoTitleDeleted val="0"/>
    <c:plotArea>
      <c:layout>
        <c:manualLayout>
          <c:xMode val="edge"/>
          <c:yMode val="edge"/>
          <c:x val="0.00697184951328598"/>
          <c:y val="0.144498186215236"/>
          <c:w val="0.993028150486714"/>
          <c:h val="0.855501813784764"/>
        </c:manualLayout>
      </c:layout>
      <c:scatterChart>
        <c:scatterStyle val="line"/>
        <c:varyColors val="0"/>
        <c:ser>
          <c:idx val="0"/>
          <c:order val="0"/>
          <c:tx>
            <c:strRef>
              <c:f>'Einfacher Massenausgleich'!$N$8</c:f>
              <c:strCache>
                <c:ptCount val="1"/>
                <c:pt idx="0">
                  <c:v>Gesamtkraft</c:v>
                </c:pt>
              </c:strCache>
            </c:strRef>
          </c:tx>
          <c:spPr>
            <a:solidFill>
              <a:srgbClr val="000080"/>
            </a:solidFill>
            <a:ln w="252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Massenausgleich'!$N$9:$N$81</c:f>
              <c:numCache>
                <c:formatCode>0.000000</c:formatCode>
                <c:ptCount val="73"/>
                <c:pt idx="0">
                  <c:v>1</c:v>
                </c:pt>
                <c:pt idx="1">
                  <c:v>0.993919620072696</c:v>
                </c:pt>
                <c:pt idx="2">
                  <c:v>0.975774487141877</c:v>
                </c:pt>
                <c:pt idx="3">
                  <c:v>0.945852347002252</c:v>
                </c:pt>
                <c:pt idx="4">
                  <c:v>0.904631698719152</c:v>
                </c:pt>
                <c:pt idx="5">
                  <c:v>0.852779619736695</c:v>
                </c:pt>
                <c:pt idx="6">
                  <c:v>0.791147626970365</c:v>
                </c:pt>
                <c:pt idx="7">
                  <c:v>0.720764545264166</c:v>
                </c:pt>
                <c:pt idx="8">
                  <c:v>0.642825176698998</c:v>
                </c:pt>
                <c:pt idx="9">
                  <c:v>0.558673506737333</c:v>
                </c:pt>
                <c:pt idx="10">
                  <c:v>0.469779297357336</c:v>
                </c:pt>
                <c:pt idx="11">
                  <c:v>0.37770725116139</c:v>
                </c:pt>
                <c:pt idx="12">
                  <c:v>0.284078512916226</c:v>
                </c:pt>
                <c:pt idx="13">
                  <c:v>0.190525096978126</c:v>
                </c:pt>
                <c:pt idx="14">
                  <c:v>0.0986388260989916</c:v>
                </c:pt>
                <c:pt idx="15">
                  <c:v>0.00991741146238825</c:v>
                </c:pt>
                <c:pt idx="16">
                  <c:v>-0.0742887862157086</c:v>
                </c:pt>
                <c:pt idx="17">
                  <c:v>-0.152825203782678</c:v>
                </c:pt>
                <c:pt idx="18">
                  <c:v>-0.224772566683448</c:v>
                </c:pt>
                <c:pt idx="19">
                  <c:v>-0.289473819835793</c:v>
                </c:pt>
                <c:pt idx="20">
                  <c:v>-0.346546039843084</c:v>
                </c:pt>
                <c:pt idx="21">
                  <c:v>-0.395876437645719</c:v>
                </c:pt>
                <c:pt idx="22">
                  <c:v>-0.43760328227311</c:v>
                </c:pt>
                <c:pt idx="23">
                  <c:v>-0.472084144421419</c:v>
                </c:pt>
                <c:pt idx="24">
                  <c:v>-0.499855005089315</c:v>
                </c:pt>
                <c:pt idx="25">
                  <c:v>-0.521584336026122</c:v>
                </c:pt>
                <c:pt idx="26">
                  <c:v>-0.538026207026545</c:v>
                </c:pt>
                <c:pt idx="27">
                  <c:v>-0.549975906424955</c:v>
                </c:pt>
                <c:pt idx="28">
                  <c:v>-0.558230653786713</c:v>
                </c:pt>
                <c:pt idx="29">
                  <c:v>-0.563556942457633</c:v>
                </c:pt>
                <c:pt idx="30">
                  <c:v>-0.566665055971442</c:v>
                </c:pt>
                <c:pt idx="31">
                  <c:v>-0.568190484038219</c:v>
                </c:pt>
                <c:pt idx="32">
                  <c:v>-0.568681385393934</c:v>
                </c:pt>
                <c:pt idx="33">
                  <c:v>-0.568590915268144</c:v>
                </c:pt>
                <c:pt idx="34">
                  <c:v>-0.568273125614106</c:v>
                </c:pt>
                <c:pt idx="35">
                  <c:v>-0.567981208514362</c:v>
                </c:pt>
                <c:pt idx="36">
                  <c:v>-0.56786703601108</c:v>
                </c:pt>
                <c:pt idx="37">
                  <c:v>-0.567981208514362</c:v>
                </c:pt>
                <c:pt idx="38">
                  <c:v>-0.568273125614106</c:v>
                </c:pt>
                <c:pt idx="39">
                  <c:v>-0.568590915268144</c:v>
                </c:pt>
                <c:pt idx="40">
                  <c:v>-0.568681385393934</c:v>
                </c:pt>
                <c:pt idx="41">
                  <c:v>-0.568190484038219</c:v>
                </c:pt>
                <c:pt idx="42">
                  <c:v>-0.566665055971442</c:v>
                </c:pt>
                <c:pt idx="43">
                  <c:v>-0.563556942457633</c:v>
                </c:pt>
                <c:pt idx="44">
                  <c:v>-0.558230653786713</c:v>
                </c:pt>
                <c:pt idx="45">
                  <c:v>-0.549975906424955</c:v>
                </c:pt>
                <c:pt idx="46">
                  <c:v>-0.538026207026545</c:v>
                </c:pt>
                <c:pt idx="47">
                  <c:v>-0.521584336026123</c:v>
                </c:pt>
                <c:pt idx="48">
                  <c:v>-0.499855005089315</c:v>
                </c:pt>
                <c:pt idx="49">
                  <c:v>-0.472084144421419</c:v>
                </c:pt>
                <c:pt idx="50">
                  <c:v>-0.43760328227311</c:v>
                </c:pt>
                <c:pt idx="51">
                  <c:v>-0.395876437645719</c:v>
                </c:pt>
                <c:pt idx="52">
                  <c:v>-0.346546039843084</c:v>
                </c:pt>
                <c:pt idx="53">
                  <c:v>-0.289473819835793</c:v>
                </c:pt>
                <c:pt idx="54">
                  <c:v>-0.224772566683448</c:v>
                </c:pt>
                <c:pt idx="55">
                  <c:v>-0.152825203782678</c:v>
                </c:pt>
                <c:pt idx="56">
                  <c:v>-0.0742887862157089</c:v>
                </c:pt>
                <c:pt idx="57">
                  <c:v>0.00991741146238868</c:v>
                </c:pt>
                <c:pt idx="58">
                  <c:v>0.0986388260989909</c:v>
                </c:pt>
                <c:pt idx="59">
                  <c:v>0.190525096978126</c:v>
                </c:pt>
                <c:pt idx="60">
                  <c:v>0.284078512916226</c:v>
                </c:pt>
                <c:pt idx="61">
                  <c:v>0.37770725116139</c:v>
                </c:pt>
                <c:pt idx="62">
                  <c:v>0.469779297357336</c:v>
                </c:pt>
                <c:pt idx="63">
                  <c:v>0.558673506737332</c:v>
                </c:pt>
                <c:pt idx="64">
                  <c:v>0.642825176698997</c:v>
                </c:pt>
                <c:pt idx="65">
                  <c:v>0.720764545264165</c:v>
                </c:pt>
                <c:pt idx="66">
                  <c:v>0.791147626970364</c:v>
                </c:pt>
                <c:pt idx="67">
                  <c:v>0.852779619736695</c:v>
                </c:pt>
                <c:pt idx="68">
                  <c:v>0.904631698719153</c:v>
                </c:pt>
                <c:pt idx="69">
                  <c:v>0.945852347002252</c:v>
                </c:pt>
                <c:pt idx="70">
                  <c:v>0.975774487141877</c:v>
                </c:pt>
                <c:pt idx="71">
                  <c:v>0.993919620072696</c:v>
                </c:pt>
                <c:pt idx="72">
                  <c:v>1</c:v>
                </c:pt>
              </c:numCache>
            </c:numRef>
          </c:yVal>
          <c:smooth val="1"/>
        </c:ser>
        <c:axId val="10108404"/>
        <c:axId val="27751044"/>
      </c:scatterChart>
      <c:valAx>
        <c:axId val="10108404"/>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47342804525125"/>
              <c:y val="0.891626360338573"/>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27751044"/>
        <c:crossesAt val="0"/>
        <c:crossBetween val="midCat"/>
        <c:majorUnit val="90"/>
        <c:minorUnit val="15"/>
      </c:valAx>
      <c:valAx>
        <c:axId val="27751044"/>
        <c:scaling>
          <c:orientation val="minMax"/>
          <c:max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a:t>
                </a:r>
                <a:r>
                  <a:rPr b="1" sz="1000" strike="noStrike" u="none" baseline="-33000">
                    <a:uFillTx/>
                    <a:latin typeface="Arial"/>
                  </a:rPr>
                  <a:t>V</a:t>
                </a:r>
                <a:r>
                  <a:rPr b="1" sz="1000" strike="noStrike" u="none">
                    <a:uFillTx/>
                    <a:latin typeface="Arial"/>
                  </a:rPr>
                  <a:t>/F</a:t>
                </a:r>
                <a:r>
                  <a:rPr b="1" sz="1000" strike="noStrike" u="none" baseline="-33000">
                    <a:uFillTx/>
                    <a:latin typeface="Arial"/>
                  </a:rPr>
                  <a:t>max</a:t>
                </a:r>
              </a:p>
            </c:rich>
          </c:tx>
          <c:layout>
            <c:manualLayout>
              <c:xMode val="edge"/>
              <c:yMode val="edge"/>
              <c:x val="0.00697184951328598"/>
              <c:y val="0.060459492140266"/>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10108404"/>
        <c:crossesAt val="0"/>
        <c:crossBetween val="midCat"/>
        <c:majorUnit val="0.2"/>
        <c:minorUnit val="0.1"/>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Radialkraft über dem Wirkwinkel der Kraft zum OT nach Massenausgleich durch Gegengewicht an der Kurbelwelle</a:t>
            </a:r>
          </a:p>
        </c:rich>
      </c:tx>
      <c:layout>
        <c:manualLayout>
          <c:xMode val="edge"/>
          <c:yMode val="edge"/>
          <c:x val="0.152692838824226"/>
          <c:y val="0.0116088051692038"/>
        </c:manualLayout>
      </c:layout>
      <c:overlay val="0"/>
      <c:spPr>
        <a:noFill/>
        <a:ln w="0">
          <a:noFill/>
        </a:ln>
      </c:spPr>
    </c:title>
    <c:autoTitleDeleted val="0"/>
    <c:plotArea>
      <c:layout>
        <c:manualLayout>
          <c:xMode val="edge"/>
          <c:yMode val="edge"/>
          <c:x val="0.0069704741237588"/>
          <c:y val="0.191873836381557"/>
          <c:w val="0.993029525876241"/>
          <c:h val="0.758843500164276"/>
        </c:manualLayout>
      </c:layout>
      <c:scatterChart>
        <c:scatterStyle val="line"/>
        <c:varyColors val="0"/>
        <c:ser>
          <c:idx val="0"/>
          <c:order val="0"/>
          <c:tx>
            <c:strRef>
              <c:f>'Einfacher Massenausgleich'!$P$7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Massenausgleich'!$U$9:$U$81</c:f>
              <c:numCache>
                <c:formatCode>0.000000</c:formatCode>
                <c:ptCount val="73"/>
                <c:pt idx="0">
                  <c:v>0</c:v>
                </c:pt>
                <c:pt idx="1">
                  <c:v>3.26168374754861</c:v>
                </c:pt>
                <c:pt idx="2">
                  <c:v>6.62698473160623</c:v>
                </c:pt>
                <c:pt idx="3">
                  <c:v>10.2067675869069</c:v>
                </c:pt>
                <c:pt idx="4">
                  <c:v>14.1265548867841</c:v>
                </c:pt>
                <c:pt idx="5">
                  <c:v>18.5337843074747</c:v>
                </c:pt>
                <c:pt idx="6">
                  <c:v>23.6032502592291</c:v>
                </c:pt>
                <c:pt idx="7">
                  <c:v>29.5360064909898</c:v>
                </c:pt>
                <c:pt idx="8">
                  <c:v>36.5412158285681</c:v>
                </c:pt>
                <c:pt idx="9">
                  <c:v>44.7831103226229</c:v>
                </c:pt>
                <c:pt idx="10">
                  <c:v>54.2772624156907</c:v>
                </c:pt>
                <c:pt idx="11">
                  <c:v>64.7592053451446</c:v>
                </c:pt>
                <c:pt idx="12">
                  <c:v>75.631973317886</c:v>
                </c:pt>
                <c:pt idx="13">
                  <c:v>86.1176543494943</c:v>
                </c:pt>
                <c:pt idx="14">
                  <c:v>95.5541935693823</c:v>
                </c:pt>
                <c:pt idx="15">
                  <c:v>103.59646331842</c:v>
                </c:pt>
                <c:pt idx="16">
                  <c:v>110.203946192605</c:v>
                </c:pt>
                <c:pt idx="17">
                  <c:v>115.515157194367</c:v>
                </c:pt>
                <c:pt idx="18">
                  <c:v>119.732686796187</c:v>
                </c:pt>
                <c:pt idx="19">
                  <c:v>123.059014371949</c:v>
                </c:pt>
                <c:pt idx="20">
                  <c:v>125.671900320804</c:v>
                </c:pt>
                <c:pt idx="21">
                  <c:v>127.72038963839</c:v>
                </c:pt>
                <c:pt idx="22">
                  <c:v>129.329150522477</c:v>
                </c:pt>
                <c:pt idx="23">
                  <c:v>130.605324607265</c:v>
                </c:pt>
                <c:pt idx="24">
                  <c:v>131.645710707486</c:v>
                </c:pt>
                <c:pt idx="25">
                  <c:v>132.543803728906</c:v>
                </c:pt>
                <c:pt idx="26">
                  <c:v>133.396951912286</c:v>
                </c:pt>
                <c:pt idx="27">
                  <c:v>134.314248714421</c:v>
                </c:pt>
                <c:pt idx="28">
                  <c:v>135.42599325689</c:v>
                </c:pt>
                <c:pt idx="29">
                  <c:v>136.895660254687</c:v>
                </c:pt>
                <c:pt idx="30">
                  <c:v>138.935019752703</c:v>
                </c:pt>
                <c:pt idx="31">
                  <c:v>141.821255253238</c:v>
                </c:pt>
                <c:pt idx="32">
                  <c:v>145.908584569493</c:v>
                </c:pt>
                <c:pt idx="33">
                  <c:v>151.609302446399</c:v>
                </c:pt>
                <c:pt idx="34">
                  <c:v>159.284555076926</c:v>
                </c:pt>
                <c:pt idx="35">
                  <c:v>168.967981060273</c:v>
                </c:pt>
                <c:pt idx="36">
                  <c:v>180</c:v>
                </c:pt>
                <c:pt idx="37">
                  <c:v>191.032018939727</c:v>
                </c:pt>
                <c:pt idx="38">
                  <c:v>200.715444923074</c:v>
                </c:pt>
                <c:pt idx="39">
                  <c:v>208.390697553601</c:v>
                </c:pt>
                <c:pt idx="40">
                  <c:v>214.091415430507</c:v>
                </c:pt>
                <c:pt idx="41">
                  <c:v>218.178744746762</c:v>
                </c:pt>
                <c:pt idx="42">
                  <c:v>221.064980247297</c:v>
                </c:pt>
                <c:pt idx="43">
                  <c:v>223.104339745313</c:v>
                </c:pt>
                <c:pt idx="44">
                  <c:v>224.57400674311</c:v>
                </c:pt>
                <c:pt idx="45">
                  <c:v>225.685751285579</c:v>
                </c:pt>
                <c:pt idx="46">
                  <c:v>226.603048087714</c:v>
                </c:pt>
                <c:pt idx="47">
                  <c:v>227.456196271094</c:v>
                </c:pt>
                <c:pt idx="48">
                  <c:v>228.354289292514</c:v>
                </c:pt>
                <c:pt idx="49">
                  <c:v>229.394675392735</c:v>
                </c:pt>
                <c:pt idx="50">
                  <c:v>230.670849477523</c:v>
                </c:pt>
                <c:pt idx="51">
                  <c:v>232.27961036161</c:v>
                </c:pt>
                <c:pt idx="52">
                  <c:v>234.328099679196</c:v>
                </c:pt>
                <c:pt idx="53">
                  <c:v>236.940985628051</c:v>
                </c:pt>
                <c:pt idx="54">
                  <c:v>240.267313203813</c:v>
                </c:pt>
                <c:pt idx="55">
                  <c:v>244.484842805633</c:v>
                </c:pt>
                <c:pt idx="56">
                  <c:v>249.796053807395</c:v>
                </c:pt>
                <c:pt idx="57">
                  <c:v>256.40353668158</c:v>
                </c:pt>
                <c:pt idx="58">
                  <c:v>264.445806430618</c:v>
                </c:pt>
                <c:pt idx="59">
                  <c:v>273.882345650506</c:v>
                </c:pt>
                <c:pt idx="60">
                  <c:v>284.368026682114</c:v>
                </c:pt>
                <c:pt idx="61">
                  <c:v>295.240794654855</c:v>
                </c:pt>
                <c:pt idx="62">
                  <c:v>305.722737584309</c:v>
                </c:pt>
                <c:pt idx="63">
                  <c:v>315.216889677377</c:v>
                </c:pt>
                <c:pt idx="64">
                  <c:v>323.458784171432</c:v>
                </c:pt>
                <c:pt idx="65">
                  <c:v>330.46399350901</c:v>
                </c:pt>
                <c:pt idx="66">
                  <c:v>336.396749740771</c:v>
                </c:pt>
                <c:pt idx="67">
                  <c:v>341.466215692525</c:v>
                </c:pt>
                <c:pt idx="68">
                  <c:v>345.873445113216</c:v>
                </c:pt>
                <c:pt idx="69">
                  <c:v>349.793232413093</c:v>
                </c:pt>
                <c:pt idx="70">
                  <c:v>353.373015268394</c:v>
                </c:pt>
                <c:pt idx="71">
                  <c:v>356.738316252451</c:v>
                </c:pt>
                <c:pt idx="72">
                  <c:v>360</c:v>
                </c:pt>
              </c:numCache>
            </c:numRef>
          </c:xVal>
          <c:yVal>
            <c:numRef>
              <c:f>'Einfacher Massenausgleich'!$R$9:$R$81</c:f>
              <c:numCache>
                <c:formatCode>0.000000</c:formatCode>
                <c:ptCount val="73"/>
                <c:pt idx="0">
                  <c:v>0.606453588784548</c:v>
                </c:pt>
                <c:pt idx="1">
                  <c:v>0.602847330781022</c:v>
                </c:pt>
                <c:pt idx="2">
                  <c:v>0.592163456602301</c:v>
                </c:pt>
                <c:pt idx="3">
                  <c:v>0.574812290448119</c:v>
                </c:pt>
                <c:pt idx="4">
                  <c:v>0.551496854998698</c:v>
                </c:pt>
                <c:pt idx="5">
                  <c:v>0.523242696536073</c:v>
                </c:pt>
                <c:pt idx="6">
                  <c:v>0.491440326557632</c:v>
                </c:pt>
                <c:pt idx="7">
                  <c:v>0.457895520682412</c:v>
                </c:pt>
                <c:pt idx="8">
                  <c:v>0.424867953234192</c:v>
                </c:pt>
                <c:pt idx="9">
                  <c:v>0.395044655485592</c:v>
                </c:pt>
                <c:pt idx="10">
                  <c:v>0.371341184521336</c:v>
                </c:pt>
                <c:pt idx="11">
                  <c:v>0.356402334986684</c:v>
                </c:pt>
                <c:pt idx="12">
                  <c:v>0.351825667084783</c:v>
                </c:pt>
                <c:pt idx="13">
                  <c:v>0.357494559567898</c:v>
                </c:pt>
                <c:pt idx="14">
                  <c:v>0.371557083087986</c:v>
                </c:pt>
                <c:pt idx="15">
                  <c:v>0.391096933247428</c:v>
                </c:pt>
                <c:pt idx="16">
                  <c:v>0.412978434515886</c:v>
                </c:pt>
                <c:pt idx="17">
                  <c:v>0.434416939865354</c:v>
                </c:pt>
                <c:pt idx="18">
                  <c:v>0.453212405516471</c:v>
                </c:pt>
                <c:pt idx="19">
                  <c:v>0.467777794108936</c:v>
                </c:pt>
                <c:pt idx="20">
                  <c:v>0.477082782374888</c:v>
                </c:pt>
                <c:pt idx="21">
                  <c:v>0.480573736785691</c:v>
                </c:pt>
                <c:pt idx="22">
                  <c:v>0.478091943783342</c:v>
                </c:pt>
                <c:pt idx="23">
                  <c:v>0.469795957412781</c:v>
                </c:pt>
                <c:pt idx="24">
                  <c:v>0.456089531246245</c:v>
                </c:pt>
                <c:pt idx="25">
                  <c:v>0.437556431048781</c:v>
                </c:pt>
                <c:pt idx="26">
                  <c:v>0.414904191012333</c:v>
                </c:pt>
                <c:pt idx="27">
                  <c:v>0.388919548526896</c:v>
                </c:pt>
                <c:pt idx="28">
                  <c:v>0.360438813286462</c:v>
                </c:pt>
                <c:pt idx="29">
                  <c:v>0.330337103917415</c:v>
                </c:pt>
                <c:pt idx="30">
                  <c:v>0.299541560365595</c:v>
                </c:pt>
                <c:pt idx="31">
                  <c:v>0.269075188997437</c:v>
                </c:pt>
                <c:pt idx="32">
                  <c:v>0.240137764348962</c:v>
                </c:pt>
                <c:pt idx="33">
                  <c:v>0.214219335743305</c:v>
                </c:pt>
                <c:pt idx="34">
                  <c:v>0.19319593459365</c:v>
                </c:pt>
                <c:pt idx="35">
                  <c:v>0.179244731278597</c:v>
                </c:pt>
                <c:pt idx="36">
                  <c:v>0.174320624795628</c:v>
                </c:pt>
                <c:pt idx="37">
                  <c:v>0.179244731278597</c:v>
                </c:pt>
                <c:pt idx="38">
                  <c:v>0.19319593459365</c:v>
                </c:pt>
                <c:pt idx="39">
                  <c:v>0.214219335743305</c:v>
                </c:pt>
                <c:pt idx="40">
                  <c:v>0.240137764348962</c:v>
                </c:pt>
                <c:pt idx="41">
                  <c:v>0.269075188997437</c:v>
                </c:pt>
                <c:pt idx="42">
                  <c:v>0.299541560365595</c:v>
                </c:pt>
                <c:pt idx="43">
                  <c:v>0.330337103917415</c:v>
                </c:pt>
                <c:pt idx="44">
                  <c:v>0.360438813286462</c:v>
                </c:pt>
                <c:pt idx="45">
                  <c:v>0.388919548526896</c:v>
                </c:pt>
                <c:pt idx="46">
                  <c:v>0.414904191012333</c:v>
                </c:pt>
                <c:pt idx="47">
                  <c:v>0.437556431048781</c:v>
                </c:pt>
                <c:pt idx="48">
                  <c:v>0.456089531246245</c:v>
                </c:pt>
                <c:pt idx="49">
                  <c:v>0.469795957412781</c:v>
                </c:pt>
                <c:pt idx="50">
                  <c:v>0.478091943783342</c:v>
                </c:pt>
                <c:pt idx="51">
                  <c:v>0.480573736785691</c:v>
                </c:pt>
                <c:pt idx="52">
                  <c:v>0.477082782374888</c:v>
                </c:pt>
                <c:pt idx="53">
                  <c:v>0.467777794108936</c:v>
                </c:pt>
                <c:pt idx="54">
                  <c:v>0.453212405516471</c:v>
                </c:pt>
                <c:pt idx="55">
                  <c:v>0.434416939865354</c:v>
                </c:pt>
                <c:pt idx="56">
                  <c:v>0.412978434515886</c:v>
                </c:pt>
                <c:pt idx="57">
                  <c:v>0.391096933247428</c:v>
                </c:pt>
                <c:pt idx="58">
                  <c:v>0.371557083087986</c:v>
                </c:pt>
                <c:pt idx="59">
                  <c:v>0.357494559567898</c:v>
                </c:pt>
                <c:pt idx="60">
                  <c:v>0.351825667084783</c:v>
                </c:pt>
                <c:pt idx="61">
                  <c:v>0.356402334986684</c:v>
                </c:pt>
                <c:pt idx="62">
                  <c:v>0.371341184521336</c:v>
                </c:pt>
                <c:pt idx="63">
                  <c:v>0.395044655485592</c:v>
                </c:pt>
                <c:pt idx="64">
                  <c:v>0.424867953234192</c:v>
                </c:pt>
                <c:pt idx="65">
                  <c:v>0.457895520682412</c:v>
                </c:pt>
                <c:pt idx="66">
                  <c:v>0.491440326557632</c:v>
                </c:pt>
                <c:pt idx="67">
                  <c:v>0.523242696536073</c:v>
                </c:pt>
                <c:pt idx="68">
                  <c:v>0.551496854998698</c:v>
                </c:pt>
                <c:pt idx="69">
                  <c:v>0.574812290448119</c:v>
                </c:pt>
                <c:pt idx="70">
                  <c:v>0.5921634566023</c:v>
                </c:pt>
                <c:pt idx="71">
                  <c:v>0.602847330781022</c:v>
                </c:pt>
                <c:pt idx="72">
                  <c:v>0.606453588784548</c:v>
                </c:pt>
              </c:numCache>
            </c:numRef>
          </c:yVal>
          <c:smooth val="1"/>
        </c:ser>
        <c:ser>
          <c:idx val="1"/>
          <c:order val="1"/>
          <c:tx>
            <c:strRef>
              <c:f>'Einfacher Massenausgleich'!$Y$7</c:f>
              <c:strCache>
                <c:ptCount val="1"/>
                <c:pt idx="0">
                  <c:v>Mit 100 %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Massenausgleich'!$AD$9:$AD$81</c:f>
              <c:numCache>
                <c:formatCode>0.000000</c:formatCode>
                <c:ptCount val="73"/>
                <c:pt idx="0">
                  <c:v>0</c:v>
                </c:pt>
                <c:pt idx="1">
                  <c:v>18.1047574150309</c:v>
                </c:pt>
                <c:pt idx="2">
                  <c:v>34.2630213031197</c:v>
                </c:pt>
                <c:pt idx="3">
                  <c:v>47.6672403418917</c:v>
                </c:pt>
                <c:pt idx="4">
                  <c:v>58.4938995207561</c:v>
                </c:pt>
                <c:pt idx="5">
                  <c:v>67.2582300169884</c:v>
                </c:pt>
                <c:pt idx="6">
                  <c:v>74.4506443121733</c:v>
                </c:pt>
                <c:pt idx="7">
                  <c:v>80.4422685272813</c:v>
                </c:pt>
                <c:pt idx="8">
                  <c:v>85.4933300058996</c:v>
                </c:pt>
                <c:pt idx="9">
                  <c:v>89.7822861842088</c:v>
                </c:pt>
                <c:pt idx="10">
                  <c:v>93.4314839962082</c:v>
                </c:pt>
                <c:pt idx="11">
                  <c:v>96.5255104685198</c:v>
                </c:pt>
                <c:pt idx="12">
                  <c:v>99.1234762138241</c:v>
                </c:pt>
                <c:pt idx="13">
                  <c:v>101.267065782745</c:v>
                </c:pt>
                <c:pt idx="14">
                  <c:v>102.98579119643</c:v>
                </c:pt>
                <c:pt idx="15">
                  <c:v>104.300422529832</c:v>
                </c:pt>
                <c:pt idx="16">
                  <c:v>105.225223334787</c:v>
                </c:pt>
                <c:pt idx="17">
                  <c:v>105.769386923864</c:v>
                </c:pt>
                <c:pt idx="18">
                  <c:v>105.937918771506</c:v>
                </c:pt>
                <c:pt idx="19">
                  <c:v>105.732111053537</c:v>
                </c:pt>
                <c:pt idx="20">
                  <c:v>105.14968664181</c:v>
                </c:pt>
                <c:pt idx="21">
                  <c:v>104.184637158628</c:v>
                </c:pt>
                <c:pt idx="22">
                  <c:v>102.826732135661</c:v>
                </c:pt>
                <c:pt idx="23">
                  <c:v>101.060624366514</c:v>
                </c:pt>
                <c:pt idx="24">
                  <c:v>98.864409795212</c:v>
                </c:pt>
                <c:pt idx="25">
                  <c:v>96.2074053864557</c:v>
                </c:pt>
                <c:pt idx="26">
                  <c:v>93.0467670841096</c:v>
                </c:pt>
                <c:pt idx="27">
                  <c:v>89.3223587607284</c:v>
                </c:pt>
                <c:pt idx="28">
                  <c:v>84.9489821203107</c:v>
                </c:pt>
                <c:pt idx="29">
                  <c:v>79.8047138735682</c:v>
                </c:pt>
                <c:pt idx="30">
                  <c:v>73.7139093222867</c:v>
                </c:pt>
                <c:pt idx="31">
                  <c:v>66.4244318424101</c:v>
                </c:pt>
                <c:pt idx="32">
                  <c:v>57.5843137717294</c:v>
                </c:pt>
                <c:pt idx="33">
                  <c:v>46.7430180186647</c:v>
                </c:pt>
                <c:pt idx="34">
                  <c:v>33.4534180926397</c:v>
                </c:pt>
                <c:pt idx="35">
                  <c:v>17.6104705951071</c:v>
                </c:pt>
                <c:pt idx="36">
                  <c:v>2.51922988447384E-014</c:v>
                </c:pt>
                <c:pt idx="37">
                  <c:v>342.389529404893</c:v>
                </c:pt>
                <c:pt idx="38">
                  <c:v>326.54658190736</c:v>
                </c:pt>
                <c:pt idx="39">
                  <c:v>313.256981981335</c:v>
                </c:pt>
                <c:pt idx="40">
                  <c:v>302.415686228271</c:v>
                </c:pt>
                <c:pt idx="41">
                  <c:v>293.57556815759</c:v>
                </c:pt>
                <c:pt idx="42">
                  <c:v>286.286090677713</c:v>
                </c:pt>
                <c:pt idx="43">
                  <c:v>280.195286126432</c:v>
                </c:pt>
                <c:pt idx="44">
                  <c:v>275.051017879689</c:v>
                </c:pt>
                <c:pt idx="45">
                  <c:v>270.677641239272</c:v>
                </c:pt>
                <c:pt idx="46">
                  <c:v>266.95323291589</c:v>
                </c:pt>
                <c:pt idx="47">
                  <c:v>263.792594613544</c:v>
                </c:pt>
                <c:pt idx="48">
                  <c:v>261.135590204788</c:v>
                </c:pt>
                <c:pt idx="49">
                  <c:v>258.939375633486</c:v>
                </c:pt>
                <c:pt idx="50">
                  <c:v>257.173267864339</c:v>
                </c:pt>
                <c:pt idx="51">
                  <c:v>255.815362841372</c:v>
                </c:pt>
                <c:pt idx="52">
                  <c:v>254.85031335819</c:v>
                </c:pt>
                <c:pt idx="53">
                  <c:v>254.267888946463</c:v>
                </c:pt>
                <c:pt idx="54">
                  <c:v>254.062081228494</c:v>
                </c:pt>
                <c:pt idx="55">
                  <c:v>254.230613076136</c:v>
                </c:pt>
                <c:pt idx="56">
                  <c:v>254.774776665213</c:v>
                </c:pt>
                <c:pt idx="57">
                  <c:v>255.699577470168</c:v>
                </c:pt>
                <c:pt idx="58">
                  <c:v>257.01420880357</c:v>
                </c:pt>
                <c:pt idx="59">
                  <c:v>258.732934217255</c:v>
                </c:pt>
                <c:pt idx="60">
                  <c:v>260.876523786176</c:v>
                </c:pt>
                <c:pt idx="61">
                  <c:v>263.47448953148</c:v>
                </c:pt>
                <c:pt idx="62">
                  <c:v>266.568516003792</c:v>
                </c:pt>
                <c:pt idx="63">
                  <c:v>270.217713815791</c:v>
                </c:pt>
                <c:pt idx="64">
                  <c:v>274.5066699941</c:v>
                </c:pt>
                <c:pt idx="65">
                  <c:v>279.557731472719</c:v>
                </c:pt>
                <c:pt idx="66">
                  <c:v>285.549355687827</c:v>
                </c:pt>
                <c:pt idx="67">
                  <c:v>292.741769983012</c:v>
                </c:pt>
                <c:pt idx="68">
                  <c:v>301.506100479244</c:v>
                </c:pt>
                <c:pt idx="69">
                  <c:v>312.332759658108</c:v>
                </c:pt>
                <c:pt idx="70">
                  <c:v>325.73697869688</c:v>
                </c:pt>
                <c:pt idx="71">
                  <c:v>341.895242584969</c:v>
                </c:pt>
                <c:pt idx="72">
                  <c:v>360</c:v>
                </c:pt>
              </c:numCache>
            </c:numRef>
          </c:xVal>
          <c:yVal>
            <c:numRef>
              <c:f>'Einfacher Massenausgleich'!$AA$9:$AA$81</c:f>
              <c:numCache>
                <c:formatCode>0.000000</c:formatCode>
                <c:ptCount val="73"/>
                <c:pt idx="0">
                  <c:v>0.212907177569096</c:v>
                </c:pt>
                <c:pt idx="1">
                  <c:v>0.220751337153995</c:v>
                </c:pt>
                <c:pt idx="2">
                  <c:v>0.242769076437877</c:v>
                </c:pt>
                <c:pt idx="3">
                  <c:v>0.275570738163326</c:v>
                </c:pt>
                <c:pt idx="4">
                  <c:v>0.315747695764409</c:v>
                </c:pt>
                <c:pt idx="5">
                  <c:v>0.360680349727488</c:v>
                </c:pt>
                <c:pt idx="6">
                  <c:v>0.408497462702558</c:v>
                </c:pt>
                <c:pt idx="7">
                  <c:v>0.457812889260775</c:v>
                </c:pt>
                <c:pt idx="8">
                  <c:v>0.507502613918243</c:v>
                </c:pt>
                <c:pt idx="9">
                  <c:v>0.55656269016742</c:v>
                </c:pt>
                <c:pt idx="10">
                  <c:v>0.604031057131161</c:v>
                </c:pt>
                <c:pt idx="11">
                  <c:v>0.648953031235043</c:v>
                </c:pt>
                <c:pt idx="12">
                  <c:v>0.690376385821339</c:v>
                </c:pt>
                <c:pt idx="13">
                  <c:v>0.727366801018503</c:v>
                </c:pt>
                <c:pt idx="14">
                  <c:v>0.759037067298192</c:v>
                </c:pt>
                <c:pt idx="15">
                  <c:v>0.784584490607669</c:v>
                </c:pt>
                <c:pt idx="16">
                  <c:v>0.803331255805539</c:v>
                </c:pt>
                <c:pt idx="17">
                  <c:v>0.81476264515125</c:v>
                </c:pt>
                <c:pt idx="18">
                  <c:v>0.818558377793369</c:v>
                </c:pt>
                <c:pt idx="19">
                  <c:v>0.814613155131712</c:v>
                </c:pt>
                <c:pt idx="20">
                  <c:v>0.803043809706126</c:v>
                </c:pt>
                <c:pt idx="21">
                  <c:v>0.784182143799758</c:v>
                </c:pt>
                <c:pt idx="22">
                  <c:v>0.758554372689257</c:v>
                </c:pt>
                <c:pt idx="23">
                  <c:v>0.726849777704997</c:v>
                </c:pt>
                <c:pt idx="24">
                  <c:v>0.689882490336668</c:v>
                </c:pt>
                <c:pt idx="25">
                  <c:v>0.648551151936072</c:v>
                </c:pt>
                <c:pt idx="26">
                  <c:v>0.603801566371725</c:v>
                </c:pt>
                <c:pt idx="27">
                  <c:v>0.556597600036059</c:v>
                </c:pt>
                <c:pt idx="28">
                  <c:v>0.507905866259377</c:v>
                </c:pt>
                <c:pt idx="29">
                  <c:v>0.45870070047692</c:v>
                </c:pt>
                <c:pt idx="30">
                  <c:v>0.409998247160298</c:v>
                </c:pt>
                <c:pt idx="31">
                  <c:v>0.362932561335505</c:v>
                </c:pt>
                <c:pt idx="32">
                  <c:v>0.318890779422351</c:v>
                </c:pt>
                <c:pt idx="33">
                  <c:v>0.279717311313161</c:v>
                </c:pt>
                <c:pt idx="34">
                  <c:v>0.24793658171582</c:v>
                </c:pt>
                <c:pt idx="35">
                  <c:v>0.226742694960523</c:v>
                </c:pt>
                <c:pt idx="36">
                  <c:v>0.219225786419824</c:v>
                </c:pt>
                <c:pt idx="37">
                  <c:v>0.226742694960523</c:v>
                </c:pt>
                <c:pt idx="38">
                  <c:v>0.24793658171582</c:v>
                </c:pt>
                <c:pt idx="39">
                  <c:v>0.279717311313161</c:v>
                </c:pt>
                <c:pt idx="40">
                  <c:v>0.318890779422351</c:v>
                </c:pt>
                <c:pt idx="41">
                  <c:v>0.362932561335505</c:v>
                </c:pt>
                <c:pt idx="42">
                  <c:v>0.409998247160298</c:v>
                </c:pt>
                <c:pt idx="43">
                  <c:v>0.45870070047692</c:v>
                </c:pt>
                <c:pt idx="44">
                  <c:v>0.507905866259377</c:v>
                </c:pt>
                <c:pt idx="45">
                  <c:v>0.556597600036059</c:v>
                </c:pt>
                <c:pt idx="46">
                  <c:v>0.603801566371725</c:v>
                </c:pt>
                <c:pt idx="47">
                  <c:v>0.648551151936072</c:v>
                </c:pt>
                <c:pt idx="48">
                  <c:v>0.689882490336668</c:v>
                </c:pt>
                <c:pt idx="49">
                  <c:v>0.726849777704997</c:v>
                </c:pt>
                <c:pt idx="50">
                  <c:v>0.758554372689257</c:v>
                </c:pt>
                <c:pt idx="51">
                  <c:v>0.784182143799758</c:v>
                </c:pt>
                <c:pt idx="52">
                  <c:v>0.803043809706126</c:v>
                </c:pt>
                <c:pt idx="53">
                  <c:v>0.814613155131712</c:v>
                </c:pt>
                <c:pt idx="54">
                  <c:v>0.818558377793369</c:v>
                </c:pt>
                <c:pt idx="55">
                  <c:v>0.81476264515125</c:v>
                </c:pt>
                <c:pt idx="56">
                  <c:v>0.803331255805539</c:v>
                </c:pt>
                <c:pt idx="57">
                  <c:v>0.784584490607669</c:v>
                </c:pt>
                <c:pt idx="58">
                  <c:v>0.759037067298193</c:v>
                </c:pt>
                <c:pt idx="59">
                  <c:v>0.727366801018503</c:v>
                </c:pt>
                <c:pt idx="60">
                  <c:v>0.690376385821339</c:v>
                </c:pt>
                <c:pt idx="61">
                  <c:v>0.648953031235043</c:v>
                </c:pt>
                <c:pt idx="62">
                  <c:v>0.604031057131161</c:v>
                </c:pt>
                <c:pt idx="63">
                  <c:v>0.55656269016742</c:v>
                </c:pt>
                <c:pt idx="64">
                  <c:v>0.507502613918243</c:v>
                </c:pt>
                <c:pt idx="65">
                  <c:v>0.457812889260775</c:v>
                </c:pt>
                <c:pt idx="66">
                  <c:v>0.408497462702558</c:v>
                </c:pt>
                <c:pt idx="67">
                  <c:v>0.360680349727488</c:v>
                </c:pt>
                <c:pt idx="68">
                  <c:v>0.315747695764409</c:v>
                </c:pt>
                <c:pt idx="69">
                  <c:v>0.275570738163326</c:v>
                </c:pt>
                <c:pt idx="70">
                  <c:v>0.242769076437877</c:v>
                </c:pt>
                <c:pt idx="71">
                  <c:v>0.220751337153995</c:v>
                </c:pt>
                <c:pt idx="72">
                  <c:v>0.212907177569096</c:v>
                </c:pt>
              </c:numCache>
            </c:numRef>
          </c:yVal>
          <c:smooth val="1"/>
        </c:ser>
        <c:axId val="41174827"/>
        <c:axId val="27978264"/>
      </c:scatterChart>
      <c:valAx>
        <c:axId val="41174827"/>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Winkel der Resultierenden zum oberen Totpunkt</a:t>
                </a:r>
              </a:p>
            </c:rich>
          </c:tx>
          <c:layout>
            <c:manualLayout>
              <c:xMode val="edge"/>
              <c:yMode val="edge"/>
              <c:x val="0.248306700861445"/>
              <c:y val="0.921585806592925"/>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27978264"/>
        <c:crossesAt val="0"/>
        <c:crossBetween val="midCat"/>
        <c:majorUnit val="90"/>
        <c:minorUnit val="45"/>
      </c:valAx>
      <c:valAx>
        <c:axId val="27978264"/>
        <c:scaling>
          <c:orientation val="minMax"/>
          <c:max val="1"/>
          <c:min val="-0.6"/>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0703623331360558"/>
              <c:y val="0.125068448143686"/>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41174827"/>
        <c:crossesAt val="0"/>
        <c:crossBetween val="midCat"/>
        <c:majorUnit val="0.2"/>
        <c:minorUnit val="0.1"/>
      </c:valAx>
      <c:spPr>
        <a:solidFill>
          <a:srgbClr val="ffffff"/>
        </a:solidFill>
        <a:ln w="12600">
          <a:solidFill>
            <a:srgbClr val="000000"/>
          </a:solidFill>
          <a:round/>
        </a:ln>
      </c:spPr>
    </c:plotArea>
    <c:legend>
      <c:legendPos val="r"/>
      <c:layout>
        <c:manualLayout>
          <c:xMode val="edge"/>
          <c:yMode val="edge"/>
          <c:x val="0.242914447294009"/>
          <c:y val="0.122001971306538"/>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Radialkraft über dem Kurbelwinkel nach Massenausgleich durch Gegengewicht an der Kurbelwelle</a:t>
            </a:r>
          </a:p>
        </c:rich>
      </c:tx>
      <c:layout>
        <c:manualLayout>
          <c:xMode val="edge"/>
          <c:yMode val="edge"/>
          <c:x val="0.202512496711392"/>
          <c:y val="0.0139583882012115"/>
        </c:manualLayout>
      </c:layout>
      <c:overlay val="0"/>
      <c:spPr>
        <a:noFill/>
        <a:ln w="0">
          <a:noFill/>
        </a:ln>
      </c:spPr>
    </c:title>
    <c:autoTitleDeleted val="0"/>
    <c:plotArea>
      <c:layout>
        <c:manualLayout>
          <c:xMode val="edge"/>
          <c:yMode val="edge"/>
          <c:x val="0.00697184951328598"/>
          <c:y val="0.202791677640242"/>
          <c:w val="0.993028150486714"/>
          <c:h val="0.797208322359758"/>
        </c:manualLayout>
      </c:layout>
      <c:scatterChart>
        <c:scatterStyle val="line"/>
        <c:varyColors val="0"/>
        <c:ser>
          <c:idx val="0"/>
          <c:order val="0"/>
          <c:tx>
            <c:strRef>
              <c:f>'Einfacher Massenausgleich'!$P$7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Massenausgleich'!$R$9:$R$81</c:f>
              <c:numCache>
                <c:formatCode>0.000000</c:formatCode>
                <c:ptCount val="73"/>
                <c:pt idx="0">
                  <c:v>0.606453588784548</c:v>
                </c:pt>
                <c:pt idx="1">
                  <c:v>0.602847330781022</c:v>
                </c:pt>
                <c:pt idx="2">
                  <c:v>0.592163456602301</c:v>
                </c:pt>
                <c:pt idx="3">
                  <c:v>0.574812290448119</c:v>
                </c:pt>
                <c:pt idx="4">
                  <c:v>0.551496854998698</c:v>
                </c:pt>
                <c:pt idx="5">
                  <c:v>0.523242696536073</c:v>
                </c:pt>
                <c:pt idx="6">
                  <c:v>0.491440326557632</c:v>
                </c:pt>
                <c:pt idx="7">
                  <c:v>0.457895520682412</c:v>
                </c:pt>
                <c:pt idx="8">
                  <c:v>0.424867953234192</c:v>
                </c:pt>
                <c:pt idx="9">
                  <c:v>0.395044655485592</c:v>
                </c:pt>
                <c:pt idx="10">
                  <c:v>0.371341184521336</c:v>
                </c:pt>
                <c:pt idx="11">
                  <c:v>0.356402334986684</c:v>
                </c:pt>
                <c:pt idx="12">
                  <c:v>0.351825667084783</c:v>
                </c:pt>
                <c:pt idx="13">
                  <c:v>0.357494559567898</c:v>
                </c:pt>
                <c:pt idx="14">
                  <c:v>0.371557083087986</c:v>
                </c:pt>
                <c:pt idx="15">
                  <c:v>0.391096933247428</c:v>
                </c:pt>
                <c:pt idx="16">
                  <c:v>0.412978434515886</c:v>
                </c:pt>
                <c:pt idx="17">
                  <c:v>0.434416939865354</c:v>
                </c:pt>
                <c:pt idx="18">
                  <c:v>0.453212405516471</c:v>
                </c:pt>
                <c:pt idx="19">
                  <c:v>0.467777794108936</c:v>
                </c:pt>
                <c:pt idx="20">
                  <c:v>0.477082782374888</c:v>
                </c:pt>
                <c:pt idx="21">
                  <c:v>0.480573736785691</c:v>
                </c:pt>
                <c:pt idx="22">
                  <c:v>0.478091943783342</c:v>
                </c:pt>
                <c:pt idx="23">
                  <c:v>0.469795957412781</c:v>
                </c:pt>
                <c:pt idx="24">
                  <c:v>0.456089531246245</c:v>
                </c:pt>
                <c:pt idx="25">
                  <c:v>0.437556431048781</c:v>
                </c:pt>
                <c:pt idx="26">
                  <c:v>0.414904191012333</c:v>
                </c:pt>
                <c:pt idx="27">
                  <c:v>0.388919548526896</c:v>
                </c:pt>
                <c:pt idx="28">
                  <c:v>0.360438813286462</c:v>
                </c:pt>
                <c:pt idx="29">
                  <c:v>0.330337103917415</c:v>
                </c:pt>
                <c:pt idx="30">
                  <c:v>0.299541560365595</c:v>
                </c:pt>
                <c:pt idx="31">
                  <c:v>0.269075188997437</c:v>
                </c:pt>
                <c:pt idx="32">
                  <c:v>0.240137764348962</c:v>
                </c:pt>
                <c:pt idx="33">
                  <c:v>0.214219335743305</c:v>
                </c:pt>
                <c:pt idx="34">
                  <c:v>0.19319593459365</c:v>
                </c:pt>
                <c:pt idx="35">
                  <c:v>0.179244731278597</c:v>
                </c:pt>
                <c:pt idx="36">
                  <c:v>0.174320624795628</c:v>
                </c:pt>
                <c:pt idx="37">
                  <c:v>0.179244731278597</c:v>
                </c:pt>
                <c:pt idx="38">
                  <c:v>0.19319593459365</c:v>
                </c:pt>
                <c:pt idx="39">
                  <c:v>0.214219335743305</c:v>
                </c:pt>
                <c:pt idx="40">
                  <c:v>0.240137764348962</c:v>
                </c:pt>
                <c:pt idx="41">
                  <c:v>0.269075188997437</c:v>
                </c:pt>
                <c:pt idx="42">
                  <c:v>0.299541560365595</c:v>
                </c:pt>
                <c:pt idx="43">
                  <c:v>0.330337103917415</c:v>
                </c:pt>
                <c:pt idx="44">
                  <c:v>0.360438813286462</c:v>
                </c:pt>
                <c:pt idx="45">
                  <c:v>0.388919548526896</c:v>
                </c:pt>
                <c:pt idx="46">
                  <c:v>0.414904191012333</c:v>
                </c:pt>
                <c:pt idx="47">
                  <c:v>0.437556431048781</c:v>
                </c:pt>
                <c:pt idx="48">
                  <c:v>0.456089531246245</c:v>
                </c:pt>
                <c:pt idx="49">
                  <c:v>0.469795957412781</c:v>
                </c:pt>
                <c:pt idx="50">
                  <c:v>0.478091943783342</c:v>
                </c:pt>
                <c:pt idx="51">
                  <c:v>0.480573736785691</c:v>
                </c:pt>
                <c:pt idx="52">
                  <c:v>0.477082782374888</c:v>
                </c:pt>
                <c:pt idx="53">
                  <c:v>0.467777794108936</c:v>
                </c:pt>
                <c:pt idx="54">
                  <c:v>0.453212405516471</c:v>
                </c:pt>
                <c:pt idx="55">
                  <c:v>0.434416939865354</c:v>
                </c:pt>
                <c:pt idx="56">
                  <c:v>0.412978434515886</c:v>
                </c:pt>
                <c:pt idx="57">
                  <c:v>0.391096933247428</c:v>
                </c:pt>
                <c:pt idx="58">
                  <c:v>0.371557083087986</c:v>
                </c:pt>
                <c:pt idx="59">
                  <c:v>0.357494559567898</c:v>
                </c:pt>
                <c:pt idx="60">
                  <c:v>0.351825667084783</c:v>
                </c:pt>
                <c:pt idx="61">
                  <c:v>0.356402334986684</c:v>
                </c:pt>
                <c:pt idx="62">
                  <c:v>0.371341184521336</c:v>
                </c:pt>
                <c:pt idx="63">
                  <c:v>0.395044655485592</c:v>
                </c:pt>
                <c:pt idx="64">
                  <c:v>0.424867953234192</c:v>
                </c:pt>
                <c:pt idx="65">
                  <c:v>0.457895520682412</c:v>
                </c:pt>
                <c:pt idx="66">
                  <c:v>0.491440326557632</c:v>
                </c:pt>
                <c:pt idx="67">
                  <c:v>0.523242696536073</c:v>
                </c:pt>
                <c:pt idx="68">
                  <c:v>0.551496854998698</c:v>
                </c:pt>
                <c:pt idx="69">
                  <c:v>0.574812290448119</c:v>
                </c:pt>
                <c:pt idx="70">
                  <c:v>0.5921634566023</c:v>
                </c:pt>
                <c:pt idx="71">
                  <c:v>0.602847330781022</c:v>
                </c:pt>
                <c:pt idx="72">
                  <c:v>0.606453588784548</c:v>
                </c:pt>
              </c:numCache>
            </c:numRef>
          </c:yVal>
          <c:smooth val="1"/>
        </c:ser>
        <c:ser>
          <c:idx val="1"/>
          <c:order val="1"/>
          <c:tx>
            <c:strRef>
              <c:f>'Einfacher Massenausgleich'!$Y$7</c:f>
              <c:strCache>
                <c:ptCount val="1"/>
                <c:pt idx="0">
                  <c:v>Mit 100 %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Massenausgleich'!$AA$9:$AA$81</c:f>
              <c:numCache>
                <c:formatCode>0.000000</c:formatCode>
                <c:ptCount val="73"/>
                <c:pt idx="0">
                  <c:v>0.212907177569096</c:v>
                </c:pt>
                <c:pt idx="1">
                  <c:v>0.220751337153995</c:v>
                </c:pt>
                <c:pt idx="2">
                  <c:v>0.242769076437877</c:v>
                </c:pt>
                <c:pt idx="3">
                  <c:v>0.275570738163326</c:v>
                </c:pt>
                <c:pt idx="4">
                  <c:v>0.315747695764409</c:v>
                </c:pt>
                <c:pt idx="5">
                  <c:v>0.360680349727488</c:v>
                </c:pt>
                <c:pt idx="6">
                  <c:v>0.408497462702558</c:v>
                </c:pt>
                <c:pt idx="7">
                  <c:v>0.457812889260775</c:v>
                </c:pt>
                <c:pt idx="8">
                  <c:v>0.507502613918243</c:v>
                </c:pt>
                <c:pt idx="9">
                  <c:v>0.55656269016742</c:v>
                </c:pt>
                <c:pt idx="10">
                  <c:v>0.604031057131161</c:v>
                </c:pt>
                <c:pt idx="11">
                  <c:v>0.648953031235043</c:v>
                </c:pt>
                <c:pt idx="12">
                  <c:v>0.690376385821339</c:v>
                </c:pt>
                <c:pt idx="13">
                  <c:v>0.727366801018503</c:v>
                </c:pt>
                <c:pt idx="14">
                  <c:v>0.759037067298192</c:v>
                </c:pt>
                <c:pt idx="15">
                  <c:v>0.784584490607669</c:v>
                </c:pt>
                <c:pt idx="16">
                  <c:v>0.803331255805539</c:v>
                </c:pt>
                <c:pt idx="17">
                  <c:v>0.81476264515125</c:v>
                </c:pt>
                <c:pt idx="18">
                  <c:v>0.818558377793369</c:v>
                </c:pt>
                <c:pt idx="19">
                  <c:v>0.814613155131712</c:v>
                </c:pt>
                <c:pt idx="20">
                  <c:v>0.803043809706126</c:v>
                </c:pt>
                <c:pt idx="21">
                  <c:v>0.784182143799758</c:v>
                </c:pt>
                <c:pt idx="22">
                  <c:v>0.758554372689257</c:v>
                </c:pt>
                <c:pt idx="23">
                  <c:v>0.726849777704997</c:v>
                </c:pt>
                <c:pt idx="24">
                  <c:v>0.689882490336668</c:v>
                </c:pt>
                <c:pt idx="25">
                  <c:v>0.648551151936072</c:v>
                </c:pt>
                <c:pt idx="26">
                  <c:v>0.603801566371725</c:v>
                </c:pt>
                <c:pt idx="27">
                  <c:v>0.556597600036059</c:v>
                </c:pt>
                <c:pt idx="28">
                  <c:v>0.507905866259377</c:v>
                </c:pt>
                <c:pt idx="29">
                  <c:v>0.45870070047692</c:v>
                </c:pt>
                <c:pt idx="30">
                  <c:v>0.409998247160298</c:v>
                </c:pt>
                <c:pt idx="31">
                  <c:v>0.362932561335505</c:v>
                </c:pt>
                <c:pt idx="32">
                  <c:v>0.318890779422351</c:v>
                </c:pt>
                <c:pt idx="33">
                  <c:v>0.279717311313161</c:v>
                </c:pt>
                <c:pt idx="34">
                  <c:v>0.24793658171582</c:v>
                </c:pt>
                <c:pt idx="35">
                  <c:v>0.226742694960523</c:v>
                </c:pt>
                <c:pt idx="36">
                  <c:v>0.219225786419824</c:v>
                </c:pt>
                <c:pt idx="37">
                  <c:v>0.226742694960523</c:v>
                </c:pt>
                <c:pt idx="38">
                  <c:v>0.24793658171582</c:v>
                </c:pt>
                <c:pt idx="39">
                  <c:v>0.279717311313161</c:v>
                </c:pt>
                <c:pt idx="40">
                  <c:v>0.318890779422351</c:v>
                </c:pt>
                <c:pt idx="41">
                  <c:v>0.362932561335505</c:v>
                </c:pt>
                <c:pt idx="42">
                  <c:v>0.409998247160298</c:v>
                </c:pt>
                <c:pt idx="43">
                  <c:v>0.45870070047692</c:v>
                </c:pt>
                <c:pt idx="44">
                  <c:v>0.507905866259377</c:v>
                </c:pt>
                <c:pt idx="45">
                  <c:v>0.556597600036059</c:v>
                </c:pt>
                <c:pt idx="46">
                  <c:v>0.603801566371725</c:v>
                </c:pt>
                <c:pt idx="47">
                  <c:v>0.648551151936072</c:v>
                </c:pt>
                <c:pt idx="48">
                  <c:v>0.689882490336668</c:v>
                </c:pt>
                <c:pt idx="49">
                  <c:v>0.726849777704997</c:v>
                </c:pt>
                <c:pt idx="50">
                  <c:v>0.758554372689257</c:v>
                </c:pt>
                <c:pt idx="51">
                  <c:v>0.784182143799758</c:v>
                </c:pt>
                <c:pt idx="52">
                  <c:v>0.803043809706126</c:v>
                </c:pt>
                <c:pt idx="53">
                  <c:v>0.814613155131712</c:v>
                </c:pt>
                <c:pt idx="54">
                  <c:v>0.818558377793369</c:v>
                </c:pt>
                <c:pt idx="55">
                  <c:v>0.81476264515125</c:v>
                </c:pt>
                <c:pt idx="56">
                  <c:v>0.803331255805539</c:v>
                </c:pt>
                <c:pt idx="57">
                  <c:v>0.784584490607669</c:v>
                </c:pt>
                <c:pt idx="58">
                  <c:v>0.759037067298193</c:v>
                </c:pt>
                <c:pt idx="59">
                  <c:v>0.727366801018503</c:v>
                </c:pt>
                <c:pt idx="60">
                  <c:v>0.690376385821339</c:v>
                </c:pt>
                <c:pt idx="61">
                  <c:v>0.648953031235043</c:v>
                </c:pt>
                <c:pt idx="62">
                  <c:v>0.604031057131161</c:v>
                </c:pt>
                <c:pt idx="63">
                  <c:v>0.55656269016742</c:v>
                </c:pt>
                <c:pt idx="64">
                  <c:v>0.507502613918243</c:v>
                </c:pt>
                <c:pt idx="65">
                  <c:v>0.457812889260775</c:v>
                </c:pt>
                <c:pt idx="66">
                  <c:v>0.408497462702558</c:v>
                </c:pt>
                <c:pt idx="67">
                  <c:v>0.360680349727488</c:v>
                </c:pt>
                <c:pt idx="68">
                  <c:v>0.315747695764409</c:v>
                </c:pt>
                <c:pt idx="69">
                  <c:v>0.275570738163326</c:v>
                </c:pt>
                <c:pt idx="70">
                  <c:v>0.242769076437877</c:v>
                </c:pt>
                <c:pt idx="71">
                  <c:v>0.220751337153995</c:v>
                </c:pt>
                <c:pt idx="72">
                  <c:v>0.212907177569096</c:v>
                </c:pt>
              </c:numCache>
            </c:numRef>
          </c:yVal>
          <c:smooth val="1"/>
        </c:ser>
        <c:ser>
          <c:idx val="2"/>
          <c:order val="2"/>
          <c:tx>
            <c:strRef>
              <c:f>"Ohne Ausgleich"</c:f>
              <c:strCache>
                <c:ptCount val="1"/>
                <c:pt idx="0">
                  <c:v>Ohne Ausgleich</c:v>
                </c:pt>
              </c:strCache>
            </c:strRef>
          </c:tx>
          <c:spPr>
            <a:solidFill>
              <a:srgbClr val="0000ff"/>
            </a:solidFill>
            <a:ln w="25200">
              <a:solidFill>
                <a:srgbClr val="0000ff"/>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Massenausgleich'!$AH$9:$AH$81</c:f>
              <c:numCache>
                <c:formatCode>General</c:formatCode>
                <c:ptCount val="73"/>
                <c:pt idx="0">
                  <c:v>1</c:v>
                </c:pt>
                <c:pt idx="1">
                  <c:v>0.993919620072696</c:v>
                </c:pt>
                <c:pt idx="2">
                  <c:v>0.975774487141877</c:v>
                </c:pt>
                <c:pt idx="3">
                  <c:v>0.945852347002252</c:v>
                </c:pt>
                <c:pt idx="4">
                  <c:v>0.904631698719153</c:v>
                </c:pt>
                <c:pt idx="5">
                  <c:v>0.852779619736695</c:v>
                </c:pt>
                <c:pt idx="6">
                  <c:v>0.791147626970365</c:v>
                </c:pt>
                <c:pt idx="7">
                  <c:v>0.720764545264166</c:v>
                </c:pt>
                <c:pt idx="8">
                  <c:v>0.642825176698998</c:v>
                </c:pt>
                <c:pt idx="9">
                  <c:v>0.558673506737333</c:v>
                </c:pt>
                <c:pt idx="10">
                  <c:v>0.469779297357336</c:v>
                </c:pt>
                <c:pt idx="11">
                  <c:v>0.37770725116139</c:v>
                </c:pt>
                <c:pt idx="12">
                  <c:v>0.284078512916225</c:v>
                </c:pt>
                <c:pt idx="13">
                  <c:v>0.190525096978126</c:v>
                </c:pt>
                <c:pt idx="14">
                  <c:v>0.0986388260989914</c:v>
                </c:pt>
                <c:pt idx="15">
                  <c:v>0.00991741146238825</c:v>
                </c:pt>
                <c:pt idx="16">
                  <c:v>0.0742887862157087</c:v>
                </c:pt>
                <c:pt idx="17">
                  <c:v>0.152825203782679</c:v>
                </c:pt>
                <c:pt idx="18">
                  <c:v>0.224772566683447</c:v>
                </c:pt>
                <c:pt idx="19">
                  <c:v>0.289473819835794</c:v>
                </c:pt>
                <c:pt idx="20">
                  <c:v>0.346546039843084</c:v>
                </c:pt>
                <c:pt idx="21">
                  <c:v>0.395876437645719</c:v>
                </c:pt>
                <c:pt idx="22">
                  <c:v>0.43760328227311</c:v>
                </c:pt>
                <c:pt idx="23">
                  <c:v>0.472084144421419</c:v>
                </c:pt>
                <c:pt idx="24">
                  <c:v>0.499855005089315</c:v>
                </c:pt>
                <c:pt idx="25">
                  <c:v>0.521584336026122</c:v>
                </c:pt>
                <c:pt idx="26">
                  <c:v>0.538026207026545</c:v>
                </c:pt>
                <c:pt idx="27">
                  <c:v>0.549975906424955</c:v>
                </c:pt>
                <c:pt idx="28">
                  <c:v>0.558230653786713</c:v>
                </c:pt>
                <c:pt idx="29">
                  <c:v>0.563556942457633</c:v>
                </c:pt>
                <c:pt idx="30">
                  <c:v>0.566665055971442</c:v>
                </c:pt>
                <c:pt idx="31">
                  <c:v>0.568190484038219</c:v>
                </c:pt>
                <c:pt idx="32">
                  <c:v>0.568681385393934</c:v>
                </c:pt>
                <c:pt idx="33">
                  <c:v>0.568590915268143</c:v>
                </c:pt>
                <c:pt idx="34">
                  <c:v>0.568273125614106</c:v>
                </c:pt>
                <c:pt idx="35">
                  <c:v>0.567981208514362</c:v>
                </c:pt>
                <c:pt idx="36">
                  <c:v>0.56786703601108</c:v>
                </c:pt>
                <c:pt idx="37">
                  <c:v>0.567981208514362</c:v>
                </c:pt>
                <c:pt idx="38">
                  <c:v>0.568273125614106</c:v>
                </c:pt>
                <c:pt idx="39">
                  <c:v>0.568590915268143</c:v>
                </c:pt>
                <c:pt idx="40">
                  <c:v>0.568681385393934</c:v>
                </c:pt>
                <c:pt idx="41">
                  <c:v>0.568190484038219</c:v>
                </c:pt>
                <c:pt idx="42">
                  <c:v>0.566665055971442</c:v>
                </c:pt>
                <c:pt idx="43">
                  <c:v>0.563556942457633</c:v>
                </c:pt>
                <c:pt idx="44">
                  <c:v>0.558230653786713</c:v>
                </c:pt>
                <c:pt idx="45">
                  <c:v>0.549975906424955</c:v>
                </c:pt>
                <c:pt idx="46">
                  <c:v>0.538026207026545</c:v>
                </c:pt>
                <c:pt idx="47">
                  <c:v>0.521584336026123</c:v>
                </c:pt>
                <c:pt idx="48">
                  <c:v>0.499855005089315</c:v>
                </c:pt>
                <c:pt idx="49">
                  <c:v>0.47208414442142</c:v>
                </c:pt>
                <c:pt idx="50">
                  <c:v>0.43760328227311</c:v>
                </c:pt>
                <c:pt idx="51">
                  <c:v>0.395876437645719</c:v>
                </c:pt>
                <c:pt idx="52">
                  <c:v>0.346546039843084</c:v>
                </c:pt>
                <c:pt idx="53">
                  <c:v>0.289473819835794</c:v>
                </c:pt>
                <c:pt idx="54">
                  <c:v>0.224772566683448</c:v>
                </c:pt>
                <c:pt idx="55">
                  <c:v>0.152825203782679</c:v>
                </c:pt>
                <c:pt idx="56">
                  <c:v>0.074288786215709</c:v>
                </c:pt>
                <c:pt idx="57">
                  <c:v>0.00991741146238863</c:v>
                </c:pt>
                <c:pt idx="58">
                  <c:v>0.0986388260989907</c:v>
                </c:pt>
                <c:pt idx="59">
                  <c:v>0.190525096978126</c:v>
                </c:pt>
                <c:pt idx="60">
                  <c:v>0.284078512916225</c:v>
                </c:pt>
                <c:pt idx="61">
                  <c:v>0.37770725116139</c:v>
                </c:pt>
                <c:pt idx="62">
                  <c:v>0.469779297357336</c:v>
                </c:pt>
                <c:pt idx="63">
                  <c:v>0.558673506737332</c:v>
                </c:pt>
                <c:pt idx="64">
                  <c:v>0.642825176698997</c:v>
                </c:pt>
                <c:pt idx="65">
                  <c:v>0.720764545264165</c:v>
                </c:pt>
                <c:pt idx="66">
                  <c:v>0.791147626970364</c:v>
                </c:pt>
                <c:pt idx="67">
                  <c:v>0.852779619736694</c:v>
                </c:pt>
                <c:pt idx="68">
                  <c:v>0.904631698719153</c:v>
                </c:pt>
                <c:pt idx="69">
                  <c:v>0.945852347002252</c:v>
                </c:pt>
                <c:pt idx="70">
                  <c:v>0.975774487141877</c:v>
                </c:pt>
                <c:pt idx="71">
                  <c:v>0.993919620072696</c:v>
                </c:pt>
                <c:pt idx="72">
                  <c:v>1</c:v>
                </c:pt>
              </c:numCache>
            </c:numRef>
          </c:yVal>
          <c:smooth val="1"/>
        </c:ser>
        <c:axId val="50401097"/>
        <c:axId val="37878492"/>
      </c:scatterChart>
      <c:valAx>
        <c:axId val="50401097"/>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820047355959"/>
              <c:y val="0.905715038188043"/>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37878492"/>
        <c:crossesAt val="-1"/>
        <c:crossBetween val="midCat"/>
        <c:majorUnit val="90"/>
        <c:minorUnit val="15"/>
      </c:valAx>
      <c:valAx>
        <c:axId val="37878492"/>
        <c:scaling>
          <c:orientation val="minMax"/>
          <c:max val="1"/>
          <c:min val="0"/>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a:t>
                </a:r>
                <a:r>
                  <a:rPr b="1" sz="1000" strike="noStrike" u="none">
                    <a:uFillTx/>
                    <a:latin typeface="Arial"/>
                  </a:rPr>
                  <a:t>/F</a:t>
                </a:r>
                <a:r>
                  <a:rPr b="1" sz="1000" strike="noStrike" u="none" baseline="-33000">
                    <a:uFillTx/>
                    <a:latin typeface="Arial"/>
                  </a:rPr>
                  <a:t>max</a:t>
                </a:r>
              </a:p>
            </c:rich>
          </c:tx>
          <c:layout>
            <c:manualLayout>
              <c:xMode val="edge"/>
              <c:yMode val="edge"/>
              <c:x val="0.00703762167850566"/>
              <c:y val="0.132868053726626"/>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50401097"/>
        <c:crossesAt val="0"/>
        <c:crossBetween val="midCat"/>
        <c:majorUnit val="0.2"/>
        <c:minorUnit val="0.1"/>
      </c:valAx>
      <c:spPr>
        <a:solidFill>
          <a:srgbClr val="ffffff"/>
        </a:solidFill>
        <a:ln w="12600">
          <a:solidFill>
            <a:srgbClr val="000000"/>
          </a:solidFill>
          <a:round/>
        </a:ln>
      </c:spPr>
    </c:plotArea>
    <c:legend>
      <c:legendPos val="r"/>
      <c:layout>
        <c:manualLayout>
          <c:xMode val="edge"/>
          <c:yMode val="edge"/>
          <c:x val="0.143777953170218"/>
          <c:y val="0.139847247827232"/>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Horizontalkraft über dem Kurbelwinkel nach Massenausgleich durch Gegengewicht an der Kurbelwelle</a:t>
            </a:r>
          </a:p>
        </c:rich>
      </c:tx>
      <c:layout>
        <c:manualLayout>
          <c:xMode val="edge"/>
          <c:yMode val="edge"/>
          <c:x val="0.200565529032682"/>
          <c:y val="0.0139107611548556"/>
        </c:manualLayout>
      </c:layout>
      <c:overlay val="0"/>
      <c:spPr>
        <a:noFill/>
        <a:ln w="0">
          <a:noFill/>
        </a:ln>
      </c:spPr>
    </c:title>
    <c:autoTitleDeleted val="0"/>
    <c:plotArea>
      <c:layout>
        <c:manualLayout>
          <c:xMode val="edge"/>
          <c:yMode val="edge"/>
          <c:x val="0.0069704741237588"/>
          <c:y val="0.21246719160105"/>
          <c:w val="0.993029525876241"/>
          <c:h val="0.78753280839895"/>
        </c:manualLayout>
      </c:layout>
      <c:scatterChart>
        <c:scatterStyle val="line"/>
        <c:varyColors val="0"/>
        <c:ser>
          <c:idx val="0"/>
          <c:order val="0"/>
          <c:tx>
            <c:strRef>
              <c:f>'Einfacher Massenausgleich'!$P$7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Massenausgleich'!$Q$9:$Q$81</c:f>
              <c:numCache>
                <c:formatCode>0.000000</c:formatCode>
                <c:ptCount val="73"/>
                <c:pt idx="0">
                  <c:v>0</c:v>
                </c:pt>
                <c:pt idx="1">
                  <c:v>0.034299829775158</c:v>
                </c:pt>
                <c:pt idx="2">
                  <c:v>0.0683386171349236</c:v>
                </c:pt>
                <c:pt idx="3">
                  <c:v>0.101857306354307</c:v>
                </c:pt>
                <c:pt idx="4">
                  <c:v>0.134600799969211</c:v>
                </c:pt>
                <c:pt idx="5">
                  <c:v>0.166319900222165</c:v>
                </c:pt>
                <c:pt idx="6">
                  <c:v>0.196773205607726</c:v>
                </c:pt>
                <c:pt idx="7">
                  <c:v>0.225728948083702</c:v>
                </c:pt>
                <c:pt idx="8">
                  <c:v>0.252966756965896</c:v>
                </c:pt>
                <c:pt idx="9">
                  <c:v>0.278279336082076</c:v>
                </c:pt>
                <c:pt idx="10">
                  <c:v>0.301474041421013</c:v>
                </c:pt>
                <c:pt idx="11">
                  <c:v>0.322374347269734</c:v>
                </c:pt>
                <c:pt idx="12">
                  <c:v>0.340821189680778</c:v>
                </c:pt>
                <c:pt idx="13">
                  <c:v>0.356674177044892</c:v>
                </c:pt>
                <c:pt idx="14">
                  <c:v>0.369812658555937</c:v>
                </c:pt>
                <c:pt idx="15">
                  <c:v>0.380136642436383</c:v>
                </c:pt>
                <c:pt idx="16">
                  <c:v>0.387567556935108</c:v>
                </c:pt>
                <c:pt idx="17">
                  <c:v>0.392048848305867</c:v>
                </c:pt>
                <c:pt idx="18">
                  <c:v>0.393546411215452</c:v>
                </c:pt>
                <c:pt idx="19">
                  <c:v>0.392048848305867</c:v>
                </c:pt>
                <c:pt idx="20">
                  <c:v>0.387567556935108</c:v>
                </c:pt>
                <c:pt idx="21">
                  <c:v>0.380136642436383</c:v>
                </c:pt>
                <c:pt idx="22">
                  <c:v>0.369812658555937</c:v>
                </c:pt>
                <c:pt idx="23">
                  <c:v>0.356674177044892</c:v>
                </c:pt>
                <c:pt idx="24">
                  <c:v>0.340821189680779</c:v>
                </c:pt>
                <c:pt idx="25">
                  <c:v>0.322374347269734</c:v>
                </c:pt>
                <c:pt idx="26">
                  <c:v>0.301474041421013</c:v>
                </c:pt>
                <c:pt idx="27">
                  <c:v>0.278279336082076</c:v>
                </c:pt>
                <c:pt idx="28">
                  <c:v>0.252966756965896</c:v>
                </c:pt>
                <c:pt idx="29">
                  <c:v>0.225728948083702</c:v>
                </c:pt>
                <c:pt idx="30">
                  <c:v>0.196773205607726</c:v>
                </c:pt>
                <c:pt idx="31">
                  <c:v>0.166319900222165</c:v>
                </c:pt>
                <c:pt idx="32">
                  <c:v>0.134600799969211</c:v>
                </c:pt>
                <c:pt idx="33">
                  <c:v>0.101857306354307</c:v>
                </c:pt>
                <c:pt idx="34">
                  <c:v>0.0683386171349236</c:v>
                </c:pt>
                <c:pt idx="35">
                  <c:v>0.0342998297751582</c:v>
                </c:pt>
                <c:pt idx="36">
                  <c:v>4.81955352810931E-017</c:v>
                </c:pt>
                <c:pt idx="37">
                  <c:v>-0.0342998297751579</c:v>
                </c:pt>
                <c:pt idx="38">
                  <c:v>-0.0683386171349237</c:v>
                </c:pt>
                <c:pt idx="39">
                  <c:v>-0.101857306354307</c:v>
                </c:pt>
                <c:pt idx="40">
                  <c:v>-0.134600799969211</c:v>
                </c:pt>
                <c:pt idx="41">
                  <c:v>-0.166319900222165</c:v>
                </c:pt>
                <c:pt idx="42">
                  <c:v>-0.196773205607726</c:v>
                </c:pt>
                <c:pt idx="43">
                  <c:v>-0.225728948083702</c:v>
                </c:pt>
                <c:pt idx="44">
                  <c:v>-0.252966756965896</c:v>
                </c:pt>
                <c:pt idx="45">
                  <c:v>-0.278279336082076</c:v>
                </c:pt>
                <c:pt idx="46">
                  <c:v>-0.301474041421013</c:v>
                </c:pt>
                <c:pt idx="47">
                  <c:v>-0.322374347269734</c:v>
                </c:pt>
                <c:pt idx="48">
                  <c:v>-0.340821189680778</c:v>
                </c:pt>
                <c:pt idx="49">
                  <c:v>-0.356674177044892</c:v>
                </c:pt>
                <c:pt idx="50">
                  <c:v>-0.369812658555937</c:v>
                </c:pt>
                <c:pt idx="51">
                  <c:v>-0.380136642436383</c:v>
                </c:pt>
                <c:pt idx="52">
                  <c:v>-0.387567556935108</c:v>
                </c:pt>
                <c:pt idx="53">
                  <c:v>-0.392048848305867</c:v>
                </c:pt>
                <c:pt idx="54">
                  <c:v>-0.393546411215452</c:v>
                </c:pt>
                <c:pt idx="55">
                  <c:v>-0.392048848305867</c:v>
                </c:pt>
                <c:pt idx="56">
                  <c:v>-0.387567556935108</c:v>
                </c:pt>
                <c:pt idx="57">
                  <c:v>-0.380136642436383</c:v>
                </c:pt>
                <c:pt idx="58">
                  <c:v>-0.369812658555937</c:v>
                </c:pt>
                <c:pt idx="59">
                  <c:v>-0.356674177044892</c:v>
                </c:pt>
                <c:pt idx="60">
                  <c:v>-0.340821189680778</c:v>
                </c:pt>
                <c:pt idx="61">
                  <c:v>-0.322374347269734</c:v>
                </c:pt>
                <c:pt idx="62">
                  <c:v>-0.301474041421013</c:v>
                </c:pt>
                <c:pt idx="63">
                  <c:v>-0.278279336082076</c:v>
                </c:pt>
                <c:pt idx="64">
                  <c:v>-0.252966756965896</c:v>
                </c:pt>
                <c:pt idx="65">
                  <c:v>-0.225728948083702</c:v>
                </c:pt>
                <c:pt idx="66">
                  <c:v>-0.196773205607726</c:v>
                </c:pt>
                <c:pt idx="67">
                  <c:v>-0.166319900222165</c:v>
                </c:pt>
                <c:pt idx="68">
                  <c:v>-0.134600799969211</c:v>
                </c:pt>
                <c:pt idx="69">
                  <c:v>-0.101857306354307</c:v>
                </c:pt>
                <c:pt idx="70">
                  <c:v>-0.068338617134924</c:v>
                </c:pt>
                <c:pt idx="71">
                  <c:v>-0.0342998297751581</c:v>
                </c:pt>
                <c:pt idx="72">
                  <c:v>-9.63910705621862E-017</c:v>
                </c:pt>
              </c:numCache>
            </c:numRef>
          </c:yVal>
          <c:smooth val="1"/>
        </c:ser>
        <c:ser>
          <c:idx val="1"/>
          <c:order val="1"/>
          <c:spPr>
            <a:solidFill>
              <a:srgbClr val="0000ff"/>
            </a:solidFill>
            <a:ln w="25200">
              <a:solidFill>
                <a:srgbClr val="0000ff"/>
              </a:solidFill>
              <a:round/>
            </a:ln>
          </c:spPr>
          <c:marker>
            <c:symbol val="none"/>
          </c:marker>
          <c:smooth val="1"/>
        </c:ser>
        <c:ser>
          <c:idx val="2"/>
          <c:order val="2"/>
          <c:tx>
            <c:strRef>
              <c:f>'Einfacher Massenausgleich'!$Y$7</c:f>
              <c:strCache>
                <c:ptCount val="1"/>
                <c:pt idx="0">
                  <c:v>Mit 100 %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Massenausgleich'!$M$9:$M$81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Massenausgleich'!$Z$9:$Z$81</c:f>
              <c:numCache>
                <c:formatCode>0.000000</c:formatCode>
                <c:ptCount val="73"/>
                <c:pt idx="0">
                  <c:v>0</c:v>
                </c:pt>
                <c:pt idx="1">
                  <c:v>0.0685996595503161</c:v>
                </c:pt>
                <c:pt idx="2">
                  <c:v>0.136677234269847</c:v>
                </c:pt>
                <c:pt idx="3">
                  <c:v>0.203714612708614</c:v>
                </c:pt>
                <c:pt idx="4">
                  <c:v>0.269201599938423</c:v>
                </c:pt>
                <c:pt idx="5">
                  <c:v>0.33263980044433</c:v>
                </c:pt>
                <c:pt idx="6">
                  <c:v>0.393546411215452</c:v>
                </c:pt>
                <c:pt idx="7">
                  <c:v>0.451457896167405</c:v>
                </c:pt>
                <c:pt idx="8">
                  <c:v>0.505933513931792</c:v>
                </c:pt>
                <c:pt idx="9">
                  <c:v>0.556558672164151</c:v>
                </c:pt>
                <c:pt idx="10">
                  <c:v>0.602948082842027</c:v>
                </c:pt>
                <c:pt idx="11">
                  <c:v>0.644748694539467</c:v>
                </c:pt>
                <c:pt idx="12">
                  <c:v>0.681642379361557</c:v>
                </c:pt>
                <c:pt idx="13">
                  <c:v>0.713348354089783</c:v>
                </c:pt>
                <c:pt idx="14">
                  <c:v>0.739625317111874</c:v>
                </c:pt>
                <c:pt idx="15">
                  <c:v>0.760273284872766</c:v>
                </c:pt>
                <c:pt idx="16">
                  <c:v>0.775135113870215</c:v>
                </c:pt>
                <c:pt idx="17">
                  <c:v>0.784097696611734</c:v>
                </c:pt>
                <c:pt idx="18">
                  <c:v>0.787092822430904</c:v>
                </c:pt>
                <c:pt idx="19">
                  <c:v>0.784097696611734</c:v>
                </c:pt>
                <c:pt idx="20">
                  <c:v>0.775135113870215</c:v>
                </c:pt>
                <c:pt idx="21">
                  <c:v>0.760273284872766</c:v>
                </c:pt>
                <c:pt idx="22">
                  <c:v>0.739625317111874</c:v>
                </c:pt>
                <c:pt idx="23">
                  <c:v>0.713348354089783</c:v>
                </c:pt>
                <c:pt idx="24">
                  <c:v>0.681642379361557</c:v>
                </c:pt>
                <c:pt idx="25">
                  <c:v>0.644748694539468</c:v>
                </c:pt>
                <c:pt idx="26">
                  <c:v>0.602948082842027</c:v>
                </c:pt>
                <c:pt idx="27">
                  <c:v>0.556558672164151</c:v>
                </c:pt>
                <c:pt idx="28">
                  <c:v>0.505933513931792</c:v>
                </c:pt>
                <c:pt idx="29">
                  <c:v>0.451457896167405</c:v>
                </c:pt>
                <c:pt idx="30">
                  <c:v>0.393546411215452</c:v>
                </c:pt>
                <c:pt idx="31">
                  <c:v>0.33263980044433</c:v>
                </c:pt>
                <c:pt idx="32">
                  <c:v>0.269201599938423</c:v>
                </c:pt>
                <c:pt idx="33">
                  <c:v>0.203714612708615</c:v>
                </c:pt>
                <c:pt idx="34">
                  <c:v>0.136677234269847</c:v>
                </c:pt>
                <c:pt idx="35">
                  <c:v>0.0685996595503164</c:v>
                </c:pt>
                <c:pt idx="36">
                  <c:v>9.63910705621862E-017</c:v>
                </c:pt>
                <c:pt idx="37">
                  <c:v>-0.0685996595503159</c:v>
                </c:pt>
                <c:pt idx="38">
                  <c:v>-0.136677234269847</c:v>
                </c:pt>
                <c:pt idx="39">
                  <c:v>-0.203714612708614</c:v>
                </c:pt>
                <c:pt idx="40">
                  <c:v>-0.269201599938423</c:v>
                </c:pt>
                <c:pt idx="41">
                  <c:v>-0.332639800444329</c:v>
                </c:pt>
                <c:pt idx="42">
                  <c:v>-0.393546411215452</c:v>
                </c:pt>
                <c:pt idx="43">
                  <c:v>-0.451457896167404</c:v>
                </c:pt>
                <c:pt idx="44">
                  <c:v>-0.505933513931792</c:v>
                </c:pt>
                <c:pt idx="45">
                  <c:v>-0.556558672164151</c:v>
                </c:pt>
                <c:pt idx="46">
                  <c:v>-0.602948082842026</c:v>
                </c:pt>
                <c:pt idx="47">
                  <c:v>-0.644748694539467</c:v>
                </c:pt>
                <c:pt idx="48">
                  <c:v>-0.681642379361557</c:v>
                </c:pt>
                <c:pt idx="49">
                  <c:v>-0.713348354089783</c:v>
                </c:pt>
                <c:pt idx="50">
                  <c:v>-0.739625317111874</c:v>
                </c:pt>
                <c:pt idx="51">
                  <c:v>-0.760273284872766</c:v>
                </c:pt>
                <c:pt idx="52">
                  <c:v>-0.775135113870215</c:v>
                </c:pt>
                <c:pt idx="53">
                  <c:v>-0.784097696611734</c:v>
                </c:pt>
                <c:pt idx="54">
                  <c:v>-0.787092822430904</c:v>
                </c:pt>
                <c:pt idx="55">
                  <c:v>-0.784097696611734</c:v>
                </c:pt>
                <c:pt idx="56">
                  <c:v>-0.775135113870215</c:v>
                </c:pt>
                <c:pt idx="57">
                  <c:v>-0.760273284872766</c:v>
                </c:pt>
                <c:pt idx="58">
                  <c:v>-0.739625317111874</c:v>
                </c:pt>
                <c:pt idx="59">
                  <c:v>-0.713348354089783</c:v>
                </c:pt>
                <c:pt idx="60">
                  <c:v>-0.681642379361557</c:v>
                </c:pt>
                <c:pt idx="61">
                  <c:v>-0.644748694539467</c:v>
                </c:pt>
                <c:pt idx="62">
                  <c:v>-0.602948082842027</c:v>
                </c:pt>
                <c:pt idx="63">
                  <c:v>-0.556558672164151</c:v>
                </c:pt>
                <c:pt idx="64">
                  <c:v>-0.505933513931793</c:v>
                </c:pt>
                <c:pt idx="65">
                  <c:v>-0.451457896167405</c:v>
                </c:pt>
                <c:pt idx="66">
                  <c:v>-0.393546411215452</c:v>
                </c:pt>
                <c:pt idx="67">
                  <c:v>-0.33263980044433</c:v>
                </c:pt>
                <c:pt idx="68">
                  <c:v>-0.269201599938423</c:v>
                </c:pt>
                <c:pt idx="69">
                  <c:v>-0.203714612708614</c:v>
                </c:pt>
                <c:pt idx="70">
                  <c:v>-0.136677234269848</c:v>
                </c:pt>
                <c:pt idx="71">
                  <c:v>-0.0685996595503162</c:v>
                </c:pt>
                <c:pt idx="72">
                  <c:v>-1.92782141124372E-016</c:v>
                </c:pt>
              </c:numCache>
            </c:numRef>
          </c:yVal>
          <c:smooth val="1"/>
        </c:ser>
        <c:axId val="25572290"/>
        <c:axId val="53008314"/>
      </c:scatterChart>
      <c:valAx>
        <c:axId val="25572290"/>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9942131912935"/>
              <c:y val="0.906036745406824"/>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53008314"/>
        <c:crossesAt val="-1"/>
        <c:crossBetween val="midCat"/>
        <c:majorUnit val="90"/>
        <c:minorUnit val="15"/>
      </c:valAx>
      <c:valAx>
        <c:axId val="53008314"/>
        <c:scaling>
          <c:orientation val="minMax"/>
          <c:max val="1"/>
          <c:min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a:t>
                </a:r>
                <a:r>
                  <a:rPr b="1" sz="1000" strike="noStrike" u="none">
                    <a:uFillTx/>
                    <a:latin typeface="Arial"/>
                  </a:rPr>
                  <a:t>/F</a:t>
                </a:r>
                <a:r>
                  <a:rPr b="1" sz="1000" strike="noStrike" u="none" baseline="-33000">
                    <a:uFillTx/>
                    <a:latin typeface="Arial"/>
                  </a:rPr>
                  <a:t>max</a:t>
                </a:r>
              </a:p>
            </c:rich>
          </c:tx>
          <c:layout>
            <c:manualLayout>
              <c:xMode val="edge"/>
              <c:yMode val="edge"/>
              <c:x val="0.00703623331360558"/>
              <c:y val="0.142913385826772"/>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25572290"/>
        <c:crossesAt val="0"/>
        <c:crossBetween val="midCat"/>
        <c:majorUnit val="0.2"/>
        <c:minorUnit val="0.1"/>
      </c:valAx>
      <c:spPr>
        <a:solidFill>
          <a:srgbClr val="ffffff"/>
        </a:solidFill>
        <a:ln w="12600">
          <a:solidFill>
            <a:srgbClr val="000000"/>
          </a:solidFill>
          <a:round/>
        </a:ln>
      </c:spPr>
    </c:plotArea>
    <c:legend>
      <c:legendPos val="r"/>
      <c:layout>
        <c:manualLayout>
          <c:xMode val="edge"/>
          <c:yMode val="edge"/>
          <c:x val="0.101137633984349"/>
          <c:y val="0.139370078740157"/>
          <c:w val="0.839810613533241"/>
          <c:h val="0.078740157480315"/>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
</Relationships>
</file>

<file path=xl/drawings/_rels/drawing2.xml.rels><?xml version="1.0" encoding="UTF-8"?>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 Id="rId3" Type="http://schemas.openxmlformats.org/officeDocument/2006/relationships/chart" Target="../charts/chart8.xml"/><Relationship Id="rId4" Type="http://schemas.openxmlformats.org/officeDocument/2006/relationships/chart" Target="../charts/chart9.xml"/><Relationship Id="rId5" Type="http://schemas.openxmlformats.org/officeDocument/2006/relationships/chart" Target="../charts/chart10.xml"/><Relationship Id="rId6" Type="http://schemas.openxmlformats.org/officeDocument/2006/relationships/chart" Target="../charts/chart11.xml"/><Relationship Id="rId7"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15</xdr:col>
      <xdr:colOff>0</xdr:colOff>
      <xdr:row>3</xdr:row>
      <xdr:rowOff>0</xdr:rowOff>
    </xdr:from>
    <xdr:to>
      <xdr:col>25</xdr:col>
      <xdr:colOff>720</xdr:colOff>
      <xdr:row>19</xdr:row>
      <xdr:rowOff>86040</xdr:rowOff>
    </xdr:to>
    <xdr:graphicFrame>
      <xdr:nvGraphicFramePr>
        <xdr:cNvPr id="0" name="Chart 1"/>
        <xdr:cNvGraphicFramePr/>
      </xdr:nvGraphicFramePr>
      <xdr:xfrm>
        <a:off x="8154000" y="847800"/>
        <a:ext cx="7423920" cy="26766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0</xdr:colOff>
      <xdr:row>0</xdr:row>
      <xdr:rowOff>0</xdr:rowOff>
    </xdr:from>
    <xdr:to>
      <xdr:col>20</xdr:col>
      <xdr:colOff>720</xdr:colOff>
      <xdr:row>1</xdr:row>
      <xdr:rowOff>171720</xdr:rowOff>
    </xdr:to>
    <xdr:clientData/>
  </xdr:twoCellAnchor>
  <xdr:twoCellAnchor editAs="oneCell">
    <xdr:from>
      <xdr:col>21</xdr:col>
      <xdr:colOff>0</xdr:colOff>
      <xdr:row>0</xdr:row>
      <xdr:rowOff>0</xdr:rowOff>
    </xdr:from>
    <xdr:to>
      <xdr:col>22</xdr:col>
      <xdr:colOff>30960</xdr:colOff>
      <xdr:row>2</xdr:row>
      <xdr:rowOff>9360</xdr:rowOff>
    </xdr:to>
    <xdr:clientData/>
  </xdr:twoCellAnchor>
  <xdr:twoCellAnchor editAs="oneCell">
    <xdr:from>
      <xdr:col>16</xdr:col>
      <xdr:colOff>10080</xdr:colOff>
      <xdr:row>0</xdr:row>
      <xdr:rowOff>0</xdr:rowOff>
    </xdr:from>
    <xdr:to>
      <xdr:col>17</xdr:col>
      <xdr:colOff>30600</xdr:colOff>
      <xdr:row>2</xdr:row>
      <xdr:rowOff>9360</xdr:rowOff>
    </xdr:to>
    <xdr:clientData/>
  </xdr:twoCellAnchor>
  <xdr:twoCellAnchor editAs="oneCell">
    <xdr:from>
      <xdr:col>15</xdr:col>
      <xdr:colOff>0</xdr:colOff>
      <xdr:row>19</xdr:row>
      <xdr:rowOff>86040</xdr:rowOff>
    </xdr:from>
    <xdr:to>
      <xdr:col>25</xdr:col>
      <xdr:colOff>10800</xdr:colOff>
      <xdr:row>36</xdr:row>
      <xdr:rowOff>37800</xdr:rowOff>
    </xdr:to>
    <xdr:graphicFrame>
      <xdr:nvGraphicFramePr>
        <xdr:cNvPr id="1" name="Chart 8"/>
        <xdr:cNvGraphicFramePr/>
      </xdr:nvGraphicFramePr>
      <xdr:xfrm>
        <a:off x="8154000" y="3524400"/>
        <a:ext cx="7434000" cy="27046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0</xdr:colOff>
      <xdr:row>36</xdr:row>
      <xdr:rowOff>37800</xdr:rowOff>
    </xdr:from>
    <xdr:to>
      <xdr:col>25</xdr:col>
      <xdr:colOff>10800</xdr:colOff>
      <xdr:row>52</xdr:row>
      <xdr:rowOff>161640</xdr:rowOff>
    </xdr:to>
    <xdr:graphicFrame>
      <xdr:nvGraphicFramePr>
        <xdr:cNvPr id="2" name="Chart 9"/>
        <xdr:cNvGraphicFramePr/>
      </xdr:nvGraphicFramePr>
      <xdr:xfrm>
        <a:off x="8154000" y="6229080"/>
        <a:ext cx="7434000" cy="271476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15</xdr:col>
      <xdr:colOff>0</xdr:colOff>
      <xdr:row>53</xdr:row>
      <xdr:rowOff>0</xdr:rowOff>
    </xdr:from>
    <xdr:to>
      <xdr:col>25</xdr:col>
      <xdr:colOff>10800</xdr:colOff>
      <xdr:row>69</xdr:row>
      <xdr:rowOff>133560</xdr:rowOff>
    </xdr:to>
    <xdr:graphicFrame>
      <xdr:nvGraphicFramePr>
        <xdr:cNvPr id="3" name="Chart 10"/>
        <xdr:cNvGraphicFramePr/>
      </xdr:nvGraphicFramePr>
      <xdr:xfrm>
        <a:off x="8154000" y="8943840"/>
        <a:ext cx="7434000" cy="272448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15</xdr:col>
      <xdr:colOff>0</xdr:colOff>
      <xdr:row>69</xdr:row>
      <xdr:rowOff>133560</xdr:rowOff>
    </xdr:from>
    <xdr:to>
      <xdr:col>25</xdr:col>
      <xdr:colOff>10800</xdr:colOff>
      <xdr:row>85</xdr:row>
      <xdr:rowOff>162000</xdr:rowOff>
    </xdr:to>
    <xdr:graphicFrame>
      <xdr:nvGraphicFramePr>
        <xdr:cNvPr id="4" name="Chart 11"/>
        <xdr:cNvGraphicFramePr/>
      </xdr:nvGraphicFramePr>
      <xdr:xfrm>
        <a:off x="8154000" y="11668320"/>
        <a:ext cx="7434000" cy="261936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6</xdr:col>
      <xdr:colOff>996480</xdr:colOff>
      <xdr:row>14</xdr:row>
      <xdr:rowOff>114480</xdr:rowOff>
    </xdr:to>
    <xdr:graphicFrame>
      <xdr:nvGraphicFramePr>
        <xdr:cNvPr id="5" name="Chart 1"/>
        <xdr:cNvGraphicFramePr/>
      </xdr:nvGraphicFramePr>
      <xdr:xfrm>
        <a:off x="0" y="0"/>
        <a:ext cx="5473080" cy="2381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65</xdr:row>
      <xdr:rowOff>75960</xdr:rowOff>
    </xdr:from>
    <xdr:to>
      <xdr:col>7</xdr:col>
      <xdr:colOff>1080</xdr:colOff>
      <xdr:row>85</xdr:row>
      <xdr:rowOff>124200</xdr:rowOff>
    </xdr:to>
    <xdr:graphicFrame>
      <xdr:nvGraphicFramePr>
        <xdr:cNvPr id="6" name="Chart 2"/>
        <xdr:cNvGraphicFramePr/>
      </xdr:nvGraphicFramePr>
      <xdr:xfrm>
        <a:off x="0" y="10600920"/>
        <a:ext cx="5474160" cy="32868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14</xdr:row>
      <xdr:rowOff>105120</xdr:rowOff>
    </xdr:from>
    <xdr:to>
      <xdr:col>6</xdr:col>
      <xdr:colOff>996480</xdr:colOff>
      <xdr:row>31</xdr:row>
      <xdr:rowOff>85680</xdr:rowOff>
    </xdr:to>
    <xdr:graphicFrame>
      <xdr:nvGraphicFramePr>
        <xdr:cNvPr id="7" name="Chart 4"/>
        <xdr:cNvGraphicFramePr/>
      </xdr:nvGraphicFramePr>
      <xdr:xfrm>
        <a:off x="0" y="2372040"/>
        <a:ext cx="5473080" cy="27334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31</xdr:row>
      <xdr:rowOff>85680</xdr:rowOff>
    </xdr:from>
    <xdr:to>
      <xdr:col>7</xdr:col>
      <xdr:colOff>1080</xdr:colOff>
      <xdr:row>48</xdr:row>
      <xdr:rowOff>75960</xdr:rowOff>
    </xdr:to>
    <xdr:graphicFrame>
      <xdr:nvGraphicFramePr>
        <xdr:cNvPr id="8" name="Chart 7"/>
        <xdr:cNvGraphicFramePr/>
      </xdr:nvGraphicFramePr>
      <xdr:xfrm>
        <a:off x="0" y="5105520"/>
        <a:ext cx="547416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48</xdr:row>
      <xdr:rowOff>75960</xdr:rowOff>
    </xdr:from>
    <xdr:to>
      <xdr:col>7</xdr:col>
      <xdr:colOff>1080</xdr:colOff>
      <xdr:row>65</xdr:row>
      <xdr:rowOff>75960</xdr:rowOff>
    </xdr:to>
    <xdr:graphicFrame>
      <xdr:nvGraphicFramePr>
        <xdr:cNvPr id="9" name="Chart 8"/>
        <xdr:cNvGraphicFramePr/>
      </xdr:nvGraphicFramePr>
      <xdr:xfrm>
        <a:off x="0" y="7848360"/>
        <a:ext cx="5474160" cy="275256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85</xdr:row>
      <xdr:rowOff>124200</xdr:rowOff>
    </xdr:from>
    <xdr:to>
      <xdr:col>7</xdr:col>
      <xdr:colOff>1080</xdr:colOff>
      <xdr:row>102</xdr:row>
      <xdr:rowOff>133200</xdr:rowOff>
    </xdr:to>
    <xdr:graphicFrame>
      <xdr:nvGraphicFramePr>
        <xdr:cNvPr id="10" name="Chart 9"/>
        <xdr:cNvGraphicFramePr/>
      </xdr:nvGraphicFramePr>
      <xdr:xfrm>
        <a:off x="0" y="13887720"/>
        <a:ext cx="5474160" cy="276192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20160</xdr:colOff>
      <xdr:row>9</xdr:row>
      <xdr:rowOff>28440</xdr:rowOff>
    </xdr:from>
    <xdr:to>
      <xdr:col>10</xdr:col>
      <xdr:colOff>231480</xdr:colOff>
      <xdr:row>39</xdr:row>
      <xdr:rowOff>105120</xdr:rowOff>
    </xdr:to>
    <xdr:graphicFrame>
      <xdr:nvGraphicFramePr>
        <xdr:cNvPr id="11" name="Chart 27"/>
        <xdr:cNvGraphicFramePr/>
      </xdr:nvGraphicFramePr>
      <xdr:xfrm>
        <a:off x="5493240" y="1485720"/>
        <a:ext cx="4105080" cy="493452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10080</xdr:colOff>
      <xdr:row>0</xdr:row>
      <xdr:rowOff>0</xdr:rowOff>
    </xdr:from>
    <xdr:to>
      <xdr:col>10</xdr:col>
      <xdr:colOff>321840</xdr:colOff>
      <xdr:row>3</xdr:row>
      <xdr:rowOff>57240</xdr:rowOff>
    </xdr:to>
    <xdr:clientData/>
  </xdr:twoCellAnchor>
  <xdr:twoCellAnchor editAs="oneCell">
    <xdr:from>
      <xdr:col>6</xdr:col>
      <xdr:colOff>684000</xdr:colOff>
      <xdr:row>14</xdr:row>
      <xdr:rowOff>105120</xdr:rowOff>
    </xdr:from>
    <xdr:to>
      <xdr:col>7</xdr:col>
      <xdr:colOff>1080</xdr:colOff>
      <xdr:row>17</xdr:row>
      <xdr:rowOff>162000</xdr:rowOff>
    </xdr:to>
    <xdr:clientData/>
  </xdr:twoCellAnchor>
  <xdr:twoCellAnchor editAs="oneCell">
    <xdr:from>
      <xdr:col>6</xdr:col>
      <xdr:colOff>684000</xdr:colOff>
      <xdr:row>48</xdr:row>
      <xdr:rowOff>86040</xdr:rowOff>
    </xdr:from>
    <xdr:to>
      <xdr:col>7</xdr:col>
      <xdr:colOff>1080</xdr:colOff>
      <xdr:row>50</xdr:row>
      <xdr:rowOff>133200</xdr:rowOff>
    </xdr:to>
    <xdr:clientData/>
  </xdr:twoCellAnchor>
  <xdr:twoCellAnchor editAs="oneCell">
    <xdr:from>
      <xdr:col>6</xdr:col>
      <xdr:colOff>684000</xdr:colOff>
      <xdr:row>65</xdr:row>
      <xdr:rowOff>86040</xdr:rowOff>
    </xdr:from>
    <xdr:to>
      <xdr:col>7</xdr:col>
      <xdr:colOff>1080</xdr:colOff>
      <xdr:row>68</xdr:row>
      <xdr:rowOff>142920</xdr:rowOff>
    </xdr:to>
    <xdr:clientData/>
  </xdr:twoCellAnchor>
  <xdr:twoCellAnchor editAs="oneCell">
    <xdr:from>
      <xdr:col>6</xdr:col>
      <xdr:colOff>674280</xdr:colOff>
      <xdr:row>85</xdr:row>
      <xdr:rowOff>124200</xdr:rowOff>
    </xdr:from>
    <xdr:to>
      <xdr:col>6</xdr:col>
      <xdr:colOff>987840</xdr:colOff>
      <xdr:row>89</xdr:row>
      <xdr:rowOff>19080</xdr:rowOff>
    </xdr:to>
    <xdr:clientData/>
  </xdr:twoCellAnchor>
</xdr:wsDr>
</file>

<file path=xl/drawings/drawing3.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0.0914794280711993</cdr:y>
    </cdr:from>
    <cdr:to>
      <cdr:x>0.115222728867064</cdr:x>
      <cdr:y>0.1890137146192</cdr:y>
    </cdr:to>
    <cdr:sp>
      <cdr:nvSpPr>
        <cdr:cNvPr id="12" name="Text 1"/>
        <cdr:cNvSpPr/>
      </cdr:nvSpPr>
      <cdr:spPr>
        <a:xfrm>
          <a:off x="0" y="451440"/>
          <a:ext cx="473040" cy="481320"/>
        </a:xfrm>
        <a:custGeom>
          <a:avLst/>
          <a:gdLst/>
          <a:ahLst/>
          <a:rect l="l" t="t" r="r" b="b"/>
          <a:pathLst>
            <a:path w="21600" h="21600">
              <a:moveTo>
                <a:pt x="0" y="0"/>
              </a:moveTo>
              <a:lnTo>
                <a:pt x="21600" y="0"/>
              </a:lnTo>
              <a:lnTo>
                <a:pt x="21600" y="21600"/>
              </a:lnTo>
              <a:lnTo>
                <a:pt x="0" y="21600"/>
              </a:lnTo>
              <a:lnTo>
                <a:pt x="0" y="0"/>
              </a:lnTo>
              <a:close/>
            </a:path>
          </a:pathLst>
        </a:custGeom>
        <a:noFill/>
        <a:ln w="0">
          <a:noFill/>
        </a:ln>
      </cdr:spPr>
      <cdr:style>
        <a:lnRef idx="0"/>
        <a:fillRef idx="0"/>
        <a:effectRef idx="0"/>
        <a:fontRef idx="minor"/>
      </cdr:style>
      <cdr:txBody>
        <a:bodyPr lIns="20160" rIns="20160" tIns="20160" bIns="20160" anchor="t">
          <a:noAutofit/>
        </a:bodyPr>
        <a:p>
          <a:r>
            <a:rPr b="0" sz="980" strike="noStrike" u="sng">
              <a:uFillTx/>
              <a:latin typeface="Arial"/>
            </a:rPr>
            <a:t>  </a:t>
          </a:r>
          <a:r>
            <a:rPr b="1" sz="980" strike="noStrike" u="sng">
              <a:uFillTx/>
              <a:latin typeface="Arial"/>
            </a:rPr>
            <a:t>F</a:t>
          </a:r>
          <a:r>
            <a:rPr b="1" sz="979" strike="noStrike" u="sng" baseline="-8000">
              <a:uFillTx/>
              <a:latin typeface="Arial"/>
            </a:rPr>
            <a:t>V</a:t>
          </a:r>
          <a:r>
            <a:rPr b="0" sz="979" strike="noStrike" u="sng" baseline="-8000">
              <a:uFillTx/>
              <a:latin typeface="Arial"/>
            </a:rPr>
            <a:t>    </a:t>
          </a:r>
          <a:endParaRPr b="0" sz="980" strike="noStrike" u="none">
            <a:uFillTx/>
            <a:latin typeface="Times New Roman"/>
          </a:endParaRPr>
        </a:p>
        <a:p>
          <a:r>
            <a:rPr b="1" sz="980" strike="noStrike" u="none">
              <a:uFillTx/>
              <a:latin typeface="Arial"/>
            </a:rPr>
            <a:t>Fmax</a:t>
          </a:r>
          <a:endParaRPr b="0" sz="980" strike="noStrike" u="none">
            <a:uFillTx/>
            <a:latin typeface="Times New Roman"/>
          </a:endParaRPr>
        </a:p>
      </cdr:txBody>
    </cdr:sp>
  </cdr:relSizeAnchor>
  <cdr:relSizeAnchor>
    <cdr:from>
      <cdr:x>0.448789898281305</cdr:x>
      <cdr:y>0.922235191129268</cdr:y>
    </cdr:from>
    <cdr:to>
      <cdr:x>0.595229743949491</cdr:x>
      <cdr:y>0.995258243361541</cdr:y>
    </cdr:to>
    <cdr:sp>
      <cdr:nvSpPr>
        <cdr:cNvPr id="13" name="Text 2"/>
        <cdr:cNvSpPr/>
      </cdr:nvSpPr>
      <cdr:spPr>
        <a:xfrm>
          <a:off x="1842480" y="4551120"/>
          <a:ext cx="601200" cy="360360"/>
        </a:xfrm>
        <a:custGeom>
          <a:avLst/>
          <a:gdLst/>
          <a:ahLst/>
          <a:rect l="l" t="t" r="r" b="b"/>
          <a:pathLst>
            <a:path w="21600" h="21600">
              <a:moveTo>
                <a:pt x="0" y="0"/>
              </a:moveTo>
              <a:lnTo>
                <a:pt x="21600" y="0"/>
              </a:lnTo>
              <a:lnTo>
                <a:pt x="21600" y="21600"/>
              </a:lnTo>
              <a:lnTo>
                <a:pt x="0" y="21600"/>
              </a:lnTo>
              <a:lnTo>
                <a:pt x="0" y="0"/>
              </a:lnTo>
              <a:close/>
            </a:path>
          </a:pathLst>
        </a:custGeom>
        <a:noFill/>
        <a:ln w="0">
          <a:noFill/>
        </a:ln>
      </cdr:spPr>
      <cdr:style>
        <a:lnRef idx="0"/>
        <a:fillRef idx="0"/>
        <a:effectRef idx="0"/>
        <a:fontRef idx="minor"/>
      </cdr:style>
      <cdr:txBody>
        <a:bodyPr lIns="20160" rIns="20160" tIns="20160" bIns="20160" anchor="t">
          <a:noAutofit/>
        </a:bodyPr>
        <a:p>
          <a:r>
            <a:rPr b="0" sz="980" strike="noStrike" u="sng">
              <a:uFillTx/>
              <a:latin typeface="Arial"/>
            </a:rPr>
            <a:t>  </a:t>
          </a:r>
          <a:r>
            <a:rPr b="1" sz="980" strike="noStrike" u="sng">
              <a:uFillTx/>
              <a:latin typeface="Arial"/>
            </a:rPr>
            <a:t>F</a:t>
          </a:r>
          <a:r>
            <a:rPr b="1" sz="979" strike="noStrike" u="sng" baseline="-8000">
              <a:uFillTx/>
              <a:latin typeface="Arial"/>
            </a:rPr>
            <a:t>H</a:t>
          </a:r>
          <a:r>
            <a:rPr b="0" sz="979" strike="noStrike" u="sng" baseline="-8000">
              <a:uFillTx/>
              <a:latin typeface="Arial"/>
            </a:rPr>
            <a:t>    </a:t>
          </a:r>
          <a:endParaRPr b="0" sz="980" strike="noStrike" u="none">
            <a:uFillTx/>
            <a:latin typeface="Times New Roman"/>
          </a:endParaRPr>
        </a:p>
        <a:p>
          <a:r>
            <a:rPr b="1" sz="980" strike="noStrike" u="none">
              <a:uFillTx/>
              <a:latin typeface="Arial"/>
            </a:rPr>
            <a:t>Fmax</a:t>
          </a:r>
          <a:endParaRPr b="0" sz="980" strike="noStrike" u="none">
            <a:uFillTx/>
            <a:latin typeface="Times New Roman"/>
          </a:endParaRPr>
        </a:p>
      </cdr:txBody>
    </cdr:sp>
  </cdr:relSizeAnchor>
</c:userShape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724"/>
  <sheetViews>
    <sheetView showFormulas="false" showGridLines="false" showRowColHeaders="true" showZeros="true" rightToLeft="false" tabSelected="true" showOutlineSymbols="true" defaultGridColor="true" view="normal" topLeftCell="I1" colorId="64" zoomScale="100" zoomScaleNormal="100" zoomScalePageLayoutView="100" workbookViewId="0">
      <pane xSplit="0" ySplit="3" topLeftCell="A4" activePane="bottomLeft" state="frozen"/>
      <selection pane="topLeft" activeCell="I1" activeCellId="0" sqref="I1"/>
      <selection pane="bottomLeft" activeCell="AB19" activeCellId="0" sqref="AB19"/>
    </sheetView>
  </sheetViews>
  <sheetFormatPr defaultColWidth="11.41796875" defaultRowHeight="12.75" zeroHeight="false" outlineLevelRow="0" outlineLevelCol="0"/>
  <cols>
    <col collapsed="false" customWidth="false" hidden="false" outlineLevel="0" max="1" min="1" style="1" width="11.42"/>
    <col collapsed="false" customWidth="true" hidden="false" outlineLevel="0" max="2" min="2" style="1" width="4.56"/>
    <col collapsed="false" customWidth="true" hidden="false" outlineLevel="0" max="3" min="3" style="1" width="13.7"/>
    <col collapsed="false" customWidth="true" hidden="false" outlineLevel="0" max="4" min="4" style="1" width="7.14"/>
    <col collapsed="false" customWidth="true" hidden="false" outlineLevel="0" max="5" min="5" style="2" width="6.56"/>
    <col collapsed="false" customWidth="true" hidden="false" outlineLevel="0" max="6" min="6" style="1" width="5.13"/>
    <col collapsed="false" customWidth="true" hidden="false" outlineLevel="0" max="8" min="7" style="1" width="7.14"/>
    <col collapsed="false" customWidth="true" hidden="false" outlineLevel="0" max="9" min="9" style="1" width="10.71"/>
    <col collapsed="false" customWidth="true" hidden="false" outlineLevel="0" max="10" min="10" style="1" width="5.56"/>
    <col collapsed="false" customWidth="true" hidden="false" outlineLevel="0" max="12" min="11" style="1" width="7.56"/>
    <col collapsed="false" customWidth="true" hidden="false" outlineLevel="0" max="13" min="13" style="1" width="9.56"/>
    <col collapsed="false" customWidth="true" hidden="false" outlineLevel="0" max="14" min="14" style="1" width="4.56"/>
    <col collapsed="false" customWidth="true" hidden="false" outlineLevel="0" max="15" min="15" style="1" width="7.42"/>
    <col collapsed="false" customWidth="true" hidden="false" outlineLevel="0" max="16" min="16" style="1" width="12.85"/>
    <col collapsed="false" customWidth="true" hidden="false" outlineLevel="0" max="17" min="17" style="1" width="2.7"/>
    <col collapsed="false" customWidth="true" hidden="false" outlineLevel="0" max="18" min="18" style="1" width="9.7"/>
    <col collapsed="false" customWidth="true" hidden="false" outlineLevel="0" max="19" min="19" style="1" width="12.7"/>
    <col collapsed="false" customWidth="true" hidden="false" outlineLevel="0" max="20" min="20" style="1" width="2.7"/>
    <col collapsed="false" customWidth="true" hidden="false" outlineLevel="0" max="21" min="21" style="1" width="10.71"/>
    <col collapsed="false" customWidth="true" hidden="false" outlineLevel="0" max="22" min="22" style="1" width="2.7"/>
    <col collapsed="false" customWidth="true" hidden="false" outlineLevel="0" max="23" min="23" style="1" width="15.41"/>
    <col collapsed="false" customWidth="true" hidden="false" outlineLevel="0" max="24" min="24" style="1" width="14.56"/>
    <col collapsed="false" customWidth="true" hidden="false" outlineLevel="0" max="25" min="25" style="1" width="21.28"/>
    <col collapsed="false" customWidth="true" hidden="false" outlineLevel="0" max="26" min="26" style="1" width="8.28"/>
    <col collapsed="false" customWidth="false" hidden="false" outlineLevel="0" max="257" min="27" style="1" width="11.42"/>
  </cols>
  <sheetData>
    <row r="1" customFormat="false" ht="39.75" hidden="false" customHeight="true" outlineLevel="0" collapsed="false">
      <c r="A1" s="3" t="s">
        <v>0</v>
      </c>
      <c r="B1" s="4" t="s">
        <v>1</v>
      </c>
      <c r="C1" s="5" t="s">
        <v>2</v>
      </c>
      <c r="D1" s="6" t="s">
        <v>3</v>
      </c>
      <c r="E1" s="6" t="s">
        <v>4</v>
      </c>
      <c r="F1" s="6"/>
      <c r="G1" s="6" t="s">
        <v>5</v>
      </c>
      <c r="H1" s="6" t="s">
        <v>6</v>
      </c>
      <c r="I1" s="6" t="s">
        <v>7</v>
      </c>
      <c r="J1" s="6" t="s">
        <v>8</v>
      </c>
      <c r="K1" s="6" t="s">
        <v>9</v>
      </c>
      <c r="L1" s="6" t="s">
        <v>10</v>
      </c>
      <c r="M1" s="7" t="s">
        <v>11</v>
      </c>
      <c r="N1" s="8"/>
      <c r="P1" s="9" t="s">
        <v>12</v>
      </c>
      <c r="R1" s="10" t="s">
        <v>13</v>
      </c>
      <c r="S1" s="11" t="s">
        <v>14</v>
      </c>
      <c r="U1" s="11" t="s">
        <v>15</v>
      </c>
      <c r="W1" s="11" t="s">
        <v>16</v>
      </c>
      <c r="X1" s="11" t="s">
        <v>17</v>
      </c>
      <c r="Y1" s="12" t="s">
        <v>18</v>
      </c>
      <c r="Z1" s="8" t="s">
        <v>19</v>
      </c>
      <c r="AA1" s="8" t="s">
        <v>20</v>
      </c>
    </row>
    <row r="2" customFormat="false" ht="13.5" hidden="false" customHeight="false" outlineLevel="0" collapsed="false">
      <c r="A2" s="13" t="n">
        <f aca="false">MAX(A4:A724)</f>
        <v>540</v>
      </c>
      <c r="B2" s="14" t="n">
        <f aca="false">MAX(B4:B724)</f>
        <v>84.5</v>
      </c>
      <c r="C2" s="14" t="n">
        <f aca="false">MAX(C4:C724)</f>
        <v>17.436305681207</v>
      </c>
      <c r="D2" s="14" t="n">
        <f aca="false">MAX(D4:D724)</f>
        <v>39.2692414926123</v>
      </c>
      <c r="E2" s="15" t="n">
        <f aca="false">MAX(E4:E724)</f>
        <v>23745.8429972537</v>
      </c>
      <c r="F2" s="14" t="n">
        <f aca="false">MAX(F4:F724)</f>
        <v>23.7458429972537</v>
      </c>
      <c r="G2" s="15" t="n">
        <f aca="false">MAX(G4:G724)</f>
        <v>10685.6293487642</v>
      </c>
      <c r="H2" s="15" t="n">
        <f aca="false">MAX(H4:H724)</f>
        <v>5859.88881508883</v>
      </c>
      <c r="I2" s="15" t="n">
        <v>141</v>
      </c>
      <c r="J2" s="14" t="n">
        <f aca="false">MAX(J4:J724)</f>
        <v>39.536</v>
      </c>
      <c r="K2" s="15" t="n">
        <f aca="false">MAX(K4:K724)</f>
        <v>31488.8542111213</v>
      </c>
      <c r="L2" s="15" t="n">
        <f aca="false">MAX(L4:L724)</f>
        <v>12221.2268764546</v>
      </c>
      <c r="M2" s="16" t="n">
        <f aca="false">MAX(M4:M724)</f>
        <v>3081.04122214514</v>
      </c>
      <c r="N2" s="17" t="s">
        <v>21</v>
      </c>
      <c r="P2" s="18" t="n">
        <v>42.25</v>
      </c>
      <c r="Q2" s="19"/>
      <c r="R2" s="20" t="n">
        <v>102</v>
      </c>
      <c r="S2" s="21" t="n">
        <v>141</v>
      </c>
      <c r="T2" s="22"/>
      <c r="U2" s="23" t="n">
        <v>8500</v>
      </c>
      <c r="V2" s="22"/>
      <c r="W2" s="23" t="n">
        <v>0.45</v>
      </c>
      <c r="X2" s="20" t="n">
        <f aca="false">MAX(D4:D724)</f>
        <v>39.2692414926123</v>
      </c>
      <c r="Y2" s="24" t="n">
        <f aca="false">P2*U2/15000</f>
        <v>23.9416666666667</v>
      </c>
      <c r="Z2" s="25"/>
      <c r="AA2" s="1" t="s">
        <v>22</v>
      </c>
    </row>
    <row r="3" customFormat="false" ht="13.5" hidden="false" customHeight="false" outlineLevel="0" collapsed="false">
      <c r="A3" s="26" t="n">
        <f aca="false">MIN(A4:A724)</f>
        <v>-180</v>
      </c>
      <c r="B3" s="20" t="n">
        <f aca="false">MIN(B4:B724)</f>
        <v>0</v>
      </c>
      <c r="C3" s="20" t="n">
        <f aca="false">MIN(C4:C724)</f>
        <v>-17.436305681207</v>
      </c>
      <c r="D3" s="20" t="n">
        <f aca="false">MIN(D4:D724)</f>
        <v>-39.2692414926123</v>
      </c>
      <c r="E3" s="21" t="n">
        <f aca="false">MIN(E4:E724)</f>
        <v>-43505.7511438378</v>
      </c>
      <c r="F3" s="20" t="n">
        <f aca="false">MIN(F4:F724)</f>
        <v>-43.5057511438378</v>
      </c>
      <c r="G3" s="21" t="n">
        <f aca="false">MIN(G4:G724)</f>
        <v>-19577.588014727</v>
      </c>
      <c r="H3" s="21" t="n">
        <f aca="false">MIN(H4:H724)</f>
        <v>-5859.88881508883</v>
      </c>
      <c r="I3" s="21" t="n">
        <f aca="false">MIN(I4:I724)</f>
        <v>-2636.94996678998</v>
      </c>
      <c r="J3" s="20" t="n">
        <f aca="false">MIN(J4:J724)</f>
        <v>0.4455</v>
      </c>
      <c r="K3" s="21" t="n">
        <f aca="false">MIN(K4:K724)</f>
        <v>-453.097614180682</v>
      </c>
      <c r="L3" s="21" t="n">
        <f aca="false">MIN(L4:L724)</f>
        <v>-19534.3241121989</v>
      </c>
      <c r="M3" s="27" t="n">
        <f aca="false">MIN(M4:M724)</f>
        <v>-2654.29486347784</v>
      </c>
      <c r="N3" s="17" t="s">
        <v>23</v>
      </c>
      <c r="P3" s="25"/>
      <c r="Q3" s="25"/>
      <c r="R3" s="25"/>
      <c r="S3" s="25"/>
      <c r="T3" s="25"/>
      <c r="U3" s="25"/>
      <c r="V3" s="25"/>
      <c r="W3" s="25"/>
      <c r="X3" s="25"/>
      <c r="Y3" s="25"/>
    </row>
    <row r="4" customFormat="false" ht="12.75" hidden="false" customHeight="false" outlineLevel="0" collapsed="false">
      <c r="A4" s="28" t="n">
        <v>-180</v>
      </c>
      <c r="B4" s="14" t="n">
        <f aca="false">S$2+P$2-SQRT(S$2^2-P$2^2*SIN(A4*PI()/180)^2)-P$2*COS(A4*PI()/180)</f>
        <v>84.5</v>
      </c>
      <c r="C4" s="29" t="n">
        <f aca="false">ASIN($P$2/$S$2*SIN(A4*PI()/180))*180/PI()</f>
        <v>-2.10252459477375E-015</v>
      </c>
      <c r="D4" s="14" t="n">
        <f aca="false">(P$2^2*(PI()*U$2/30)*SIN(A4*PI()/180)*COS(A4*PI()/180)/SQRT(S$2^2-P$2^2*SIN(A4*PI()/180)^2)+P$2*(PI()*U$2/30)*SIN(A4*PI()/180))/1000</f>
        <v>-3.22554496411018E-015</v>
      </c>
      <c r="E4" s="15" t="n">
        <f aca="false">-1*(PI()^2*U$2^2*P$2*COS(PI()*A4/180)/900+SQRT(2)*PI()^2*U$2^2*P$2^2*(4*(2*S$2^2-P$2^2)*COS(PI()*A4/90)+P$2^2*(COS(PI()*A4/45)+3))/(3600*(P$2^2*COS(PI()*A4/90)+2*S$2^2-P$2^2)^(3/2)))/1000</f>
        <v>23444.4361552741</v>
      </c>
      <c r="F4" s="14" t="n">
        <f aca="false">E4/1000</f>
        <v>23.4444361552741</v>
      </c>
      <c r="G4" s="15" t="n">
        <f aca="false">$W$2*E4</f>
        <v>10549.9962698733</v>
      </c>
      <c r="H4" s="14" t="n">
        <f aca="false">E4*TAN(C4*PI()/180)</f>
        <v>-8.60316484843561E-013</v>
      </c>
      <c r="I4" s="15" t="n">
        <f aca="false">$W$2*H4</f>
        <v>-3.87142418179602E-013</v>
      </c>
      <c r="J4" s="30" t="n">
        <v>0.79525</v>
      </c>
      <c r="K4" s="15" t="n">
        <f aca="false">(J4-1)/10*$R$2^2*PI()/4</f>
        <v>-167.307009023435</v>
      </c>
      <c r="L4" s="15" t="n">
        <f aca="false">G4+K4</f>
        <v>10382.6892608499</v>
      </c>
      <c r="M4" s="16" t="n">
        <f aca="false">L4*TAN(C4*PI()/180)</f>
        <v>-3.81002924060852E-013</v>
      </c>
      <c r="N4" s="31"/>
    </row>
    <row r="5" customFormat="false" ht="12.75" hidden="false" customHeight="false" outlineLevel="0" collapsed="false">
      <c r="A5" s="32" t="n">
        <f aca="false">A4+1</f>
        <v>-179</v>
      </c>
      <c r="B5" s="33" t="n">
        <f aca="false">S$2+P$2-SQRT(S$2^2-P$2^2*SIN(A5*PI()/180)^2)-P$2*COS(A5*PI()/180)</f>
        <v>84.4954931687245</v>
      </c>
      <c r="C5" s="34" t="n">
        <f aca="false">ASIN($P$2/$S$2*SIN(A5*PI()/180))*180/PI()</f>
        <v>-0.299631543167024</v>
      </c>
      <c r="D5" s="33" t="n">
        <f aca="false">(P$2^2*(PI()*U$2/30)*SIN(A5*PI()/180)*COS(A5*PI()/180)/SQRT(S$2^2-P$2^2*SIN(A5*PI()/180)^2)+P$2*(PI()*U$2/30)*SIN(A5*PI()/180))/1000</f>
        <v>-0.459698753242476</v>
      </c>
      <c r="E5" s="35" t="n">
        <f aca="false">-1*(PI()^2*U$2^2*P$2*COS(PI()*A5/180)/900+SQRT(2)*PI()^2*U$2^2*P$2^2*(4*(2*S$2^2-P$2^2)*COS(PI()*A5/90)+P$2^2*(COS(PI()*A5/45)+3))/(3600*(P$2^2*COS(PI()*A5/90)+2*S$2^2-P$2^2)^(3/2)))/1000</f>
        <v>23445.0368170584</v>
      </c>
      <c r="F5" s="33" t="n">
        <f aca="false">E5/1000</f>
        <v>23.4450368170584</v>
      </c>
      <c r="G5" s="35" t="n">
        <f aca="false">$W$2*E5</f>
        <v>10550.2665676763</v>
      </c>
      <c r="H5" s="33" t="n">
        <f aca="false">E5*TAN(C5*PI()/180)</f>
        <v>-122.608273434187</v>
      </c>
      <c r="I5" s="35" t="n">
        <f aca="false">$W$2*H5</f>
        <v>-55.1737230453841</v>
      </c>
      <c r="J5" s="36" t="n">
        <v>0.78125</v>
      </c>
      <c r="K5" s="35" t="n">
        <f aca="false">(J5-1)/10*$R$2^2*PI()/4</f>
        <v>-178.746804512217</v>
      </c>
      <c r="L5" s="35" t="n">
        <f aca="false">G5+K5</f>
        <v>10371.5197631641</v>
      </c>
      <c r="M5" s="37" t="n">
        <f aca="false">L5*TAN(C5*PI()/180)</f>
        <v>-54.2389479262776</v>
      </c>
      <c r="N5" s="31"/>
    </row>
    <row r="6" customFormat="false" ht="12.75" hidden="false" customHeight="false" outlineLevel="0" collapsed="false">
      <c r="A6" s="32" t="n">
        <f aca="false">A5+1</f>
        <v>-178</v>
      </c>
      <c r="B6" s="33" t="n">
        <f aca="false">S$2+P$2-SQRT(S$2^2-P$2^2*SIN(A6*PI()/180)^2)-P$2*COS(A6*PI()/180)</f>
        <v>84.4819724440769</v>
      </c>
      <c r="C6" s="34" t="n">
        <f aca="false">ASIN($P$2/$S$2*SIN(A6*PI()/180))*180/PI()</f>
        <v>-0.599180005883029</v>
      </c>
      <c r="D6" s="33" t="n">
        <f aca="false">(P$2^2*(PI()*U$2/30)*SIN(A6*PI()/180)*COS(A6*PI()/180)/SQRT(S$2^2-P$2^2*SIN(A6*PI()/180)^2)+P$2*(PI()*U$2/30)*SIN(A6*PI()/180))/1000</f>
        <v>-0.919421038614371</v>
      </c>
      <c r="E6" s="35" t="n">
        <f aca="false">-1*(PI()^2*U$2^2*P$2*COS(PI()*A6/180)/900+SQRT(2)*PI()^2*U$2^2*P$2^2*(4*(2*S$2^2-P$2^2)*COS(PI()*A6/90)+P$2^2*(COS(PI()*A6/45)+3))/(3600*(P$2^2*COS(PI()*A6/90)+2*S$2^2-P$2^2)^(3/2)))/1000</f>
        <v>23446.8352474567</v>
      </c>
      <c r="F6" s="33" t="n">
        <f aca="false">E6/1000</f>
        <v>23.4468352474567</v>
      </c>
      <c r="G6" s="35" t="n">
        <f aca="false">$W$2*E6</f>
        <v>10551.0758613555</v>
      </c>
      <c r="H6" s="33" t="n">
        <f aca="false">E6*TAN(C6*PI()/180)</f>
        <v>-245.208061822968</v>
      </c>
      <c r="I6" s="35" t="n">
        <f aca="false">$W$2*H6</f>
        <v>-110.343627820335</v>
      </c>
      <c r="J6" s="36" t="n">
        <v>0.79525</v>
      </c>
      <c r="K6" s="35" t="n">
        <f aca="false">(J6-1)/10*$R$2^2*PI()/4</f>
        <v>-167.307009023435</v>
      </c>
      <c r="L6" s="35" t="n">
        <f aca="false">G6+K6</f>
        <v>10383.7688523321</v>
      </c>
      <c r="M6" s="37" t="n">
        <f aca="false">L6*TAN(C6*PI()/180)</f>
        <v>-108.593923564769</v>
      </c>
      <c r="N6" s="31"/>
      <c r="Z6" s="38"/>
    </row>
    <row r="7" customFormat="false" ht="12.75" hidden="false" customHeight="false" outlineLevel="0" collapsed="false">
      <c r="A7" s="32" t="n">
        <f aca="false">A6+1</f>
        <v>-177</v>
      </c>
      <c r="B7" s="33" t="n">
        <f aca="false">S$2+P$2-SQRT(S$2^2-P$2^2*SIN(A7*PI()/180)^2)-P$2*COS(A7*PI()/180)</f>
        <v>84.459437134961</v>
      </c>
      <c r="C7" s="34" t="n">
        <f aca="false">ASIN($P$2/$S$2*SIN(A7*PI()/180))*180/PI()</f>
        <v>-0.898562312567516</v>
      </c>
      <c r="D7" s="33" t="n">
        <f aca="false">(P$2^2*(PI()*U$2/30)*SIN(A7*PI()/180)*COS(A7*PI()/180)/SQRT(S$2^2-P$2^2*SIN(A7*PI()/180)^2)+P$2*(PI()*U$2/30)*SIN(A7*PI()/180))/1000</f>
        <v>-1.37919024882528</v>
      </c>
      <c r="E7" s="35" t="n">
        <f aca="false">-1*(PI()^2*U$2^2*P$2*COS(PI()*A7/180)/900+SQRT(2)*PI()^2*U$2^2*P$2^2*(4*(2*S$2^2-P$2^2)*COS(PI()*A7/90)+P$2^2*(COS(PI()*A7/45)+3))/(3600*(P$2^2*COS(PI()*A7/90)+2*S$2^2-P$2^2)^(3/2)))/1000</f>
        <v>23449.820780098</v>
      </c>
      <c r="F7" s="33" t="n">
        <f aca="false">E7/1000</f>
        <v>23.449820780098</v>
      </c>
      <c r="G7" s="35" t="n">
        <f aca="false">$W$2*E7</f>
        <v>10552.4193510441</v>
      </c>
      <c r="H7" s="33" t="n">
        <f aca="false">E7*TAN(C7*PI()/180)</f>
        <v>-367.790665154143</v>
      </c>
      <c r="I7" s="35" t="n">
        <f aca="false">$W$2*H7</f>
        <v>-165.505799319364</v>
      </c>
      <c r="J7" s="36" t="n">
        <v>0.76725</v>
      </c>
      <c r="K7" s="35" t="n">
        <f aca="false">(J7-1)/10*$R$2^2*PI()/4</f>
        <v>-190.186600000999</v>
      </c>
      <c r="L7" s="35" t="n">
        <f aca="false">G7+K7</f>
        <v>10362.2327510431</v>
      </c>
      <c r="M7" s="37" t="n">
        <f aca="false">L7*TAN(C7*PI()/180)</f>
        <v>-162.522882870931</v>
      </c>
      <c r="N7" s="31"/>
    </row>
    <row r="8" customFormat="false" ht="12.75" hidden="false" customHeight="false" outlineLevel="0" collapsed="false">
      <c r="A8" s="32" t="n">
        <f aca="false">A7+1</f>
        <v>-176</v>
      </c>
      <c r="B8" s="33" t="n">
        <f aca="false">S$2+P$2-SQRT(S$2^2-P$2^2*SIN(A8*PI()/180)^2)-P$2*COS(A8*PI()/180)</f>
        <v>84.427886094106</v>
      </c>
      <c r="C8" s="34" t="n">
        <f aca="false">ASIN($P$2/$S$2*SIN(A8*PI()/180))*180/PI()</f>
        <v>-1.19769539742158</v>
      </c>
      <c r="D8" s="33" t="n">
        <f aca="false">(P$2^2*(PI()*U$2/30)*SIN(A8*PI()/180)*COS(A8*PI()/180)/SQRT(S$2^2-P$2^2*SIN(A8*PI()/180)^2)+P$2*(PI()*U$2/30)*SIN(A8*PI()/180))/1000</f>
        <v>-1.83902949768613</v>
      </c>
      <c r="E8" s="35" t="n">
        <f aca="false">-1*(PI()^2*U$2^2*P$2*COS(PI()*A8/180)/900+SQRT(2)*PI()^2*U$2^2*P$2^2*(4*(2*S$2^2-P$2^2)*COS(PI()*A8/90)+P$2^2*(COS(PI()*A8/45)+3))/(3600*(P$2^2*COS(PI()*A8/90)+2*S$2^2-P$2^2)^(3/2)))/1000</f>
        <v>23453.9756326952</v>
      </c>
      <c r="F8" s="33" t="n">
        <f aca="false">E8/1000</f>
        <v>23.4539756326952</v>
      </c>
      <c r="G8" s="35" t="n">
        <f aca="false">$W$2*E8</f>
        <v>10554.2890347128</v>
      </c>
      <c r="H8" s="33" t="n">
        <f aca="false">E8*TAN(C8*PI()/180)</f>
        <v>-490.34695368719</v>
      </c>
      <c r="I8" s="35" t="n">
        <f aca="false">$W$2*H8</f>
        <v>-220.656129159235</v>
      </c>
      <c r="J8" s="36" t="n">
        <v>0.75325</v>
      </c>
      <c r="K8" s="35" t="n">
        <f aca="false">(J8-1)/10*$R$2^2*PI()/4</f>
        <v>-201.626395489781</v>
      </c>
      <c r="L8" s="35" t="n">
        <f aca="false">G8+K8</f>
        <v>10352.662639223</v>
      </c>
      <c r="M8" s="37" t="n">
        <f aca="false">L8*TAN(C8*PI()/180)</f>
        <v>-216.440771798946</v>
      </c>
      <c r="N8" s="31"/>
    </row>
    <row r="9" customFormat="false" ht="12.75" hidden="false" customHeight="false" outlineLevel="0" collapsed="false">
      <c r="A9" s="32" t="n">
        <f aca="false">A8+1</f>
        <v>-175</v>
      </c>
      <c r="B9" s="33" t="n">
        <f aca="false">S$2+P$2-SQRT(S$2^2-P$2^2*SIN(A9*PI()/180)^2)-P$2*COS(A9*PI()/180)</f>
        <v>84.3873177249041</v>
      </c>
      <c r="C9" s="34" t="n">
        <f aca="false">ASIN($P$2/$S$2*SIN(A9*PI()/180))*180/PI()</f>
        <v>-1.49649620942016</v>
      </c>
      <c r="D9" s="33" t="n">
        <f aca="false">(P$2^2*(PI()*U$2/30)*SIN(A9*PI()/180)*COS(A9*PI()/180)/SQRT(S$2^2-P$2^2*SIN(A9*PI()/180)^2)+P$2*(PI()*U$2/30)*SIN(A9*PI()/180))/1000</f>
        <v>-2.29896148051334</v>
      </c>
      <c r="E9" s="35" t="n">
        <f aca="false">-1*(PI()^2*U$2^2*P$2*COS(PI()*A9/180)/900+SQRT(2)*PI()^2*U$2^2*P$2^2*(4*(2*S$2^2-P$2^2)*COS(PI()*A9/90)+P$2^2*(COS(PI()*A9/45)+3))/(3600*(P$2^2*COS(PI()*A9/90)+2*S$2^2-P$2^2)^(3/2)))/1000</f>
        <v>23459.2748996161</v>
      </c>
      <c r="F9" s="33" t="n">
        <f aca="false">E9/1000</f>
        <v>23.4592748996161</v>
      </c>
      <c r="G9" s="35" t="n">
        <f aca="false">$W$2*E9</f>
        <v>10556.6737048273</v>
      </c>
      <c r="H9" s="33" t="n">
        <f aca="false">E9*TAN(C9*PI()/180)</f>
        <v>-612.867153605298</v>
      </c>
      <c r="I9" s="35" t="n">
        <f aca="false">$W$2*H9</f>
        <v>-275.790219122384</v>
      </c>
      <c r="J9" s="36" t="n">
        <v>0.78125</v>
      </c>
      <c r="K9" s="35" t="n">
        <f aca="false">(J9-1)/10*$R$2^2*PI()/4</f>
        <v>-178.746804512217</v>
      </c>
      <c r="L9" s="35" t="n">
        <f aca="false">G9+K9</f>
        <v>10377.926900315</v>
      </c>
      <c r="M9" s="37" t="n">
        <f aca="false">L9*TAN(C9*PI()/180)</f>
        <v>-271.120507642971</v>
      </c>
      <c r="N9" s="31"/>
    </row>
    <row r="10" customFormat="false" ht="12.75" hidden="false" customHeight="false" outlineLevel="0" collapsed="false">
      <c r="A10" s="32" t="n">
        <f aca="false">A9+1</f>
        <v>-174</v>
      </c>
      <c r="B10" s="33" t="n">
        <f aca="false">S$2+P$2-SQRT(S$2^2-P$2^2*SIN(A10*PI()/180)^2)-P$2*COS(A10*PI()/180)</f>
        <v>84.3377299909859</v>
      </c>
      <c r="C10" s="34" t="n">
        <f aca="false">ASIN($P$2/$S$2*SIN(A10*PI()/180))*180/PI()</f>
        <v>-1.79488171742587</v>
      </c>
      <c r="D10" s="33" t="n">
        <f aca="false">(P$2^2*(PI()*U$2/30)*SIN(A10*PI()/180)*COS(A10*PI()/180)/SQRT(S$2^2-P$2^2*SIN(A10*PI()/180)^2)+P$2*(PI()*U$2/30)*SIN(A10*PI()/180))/1000</f>
        <v>-2.75900833435933</v>
      </c>
      <c r="E10" s="35" t="n">
        <f aca="false">-1*(PI()^2*U$2^2*P$2*COS(PI()*A10/180)/900+SQRT(2)*PI()^2*U$2^2*P$2^2*(4*(2*S$2^2-P$2^2)*COS(PI()*A10/90)+P$2^2*(COS(PI()*A10/45)+3))/(3600*(P$2^2*COS(PI()*A10/90)+2*S$2^2-P$2^2)^(3/2)))/1000</f>
        <v>23465.6865416313</v>
      </c>
      <c r="F10" s="33" t="n">
        <f aca="false">E10/1000</f>
        <v>23.4656865416313</v>
      </c>
      <c r="G10" s="35" t="n">
        <f aca="false">$W$2*E10</f>
        <v>10559.5589437341</v>
      </c>
      <c r="H10" s="33" t="n">
        <f aca="false">E10*TAN(C10*PI()/180)</f>
        <v>-735.340633295138</v>
      </c>
      <c r="I10" s="35" t="n">
        <f aca="false">$W$2*H10</f>
        <v>-330.903284982812</v>
      </c>
      <c r="J10" s="36" t="n">
        <v>0.80925</v>
      </c>
      <c r="K10" s="35" t="n">
        <f aca="false">(J10-1)/10*$R$2^2*PI()/4</f>
        <v>-155.867213534653</v>
      </c>
      <c r="L10" s="35" t="n">
        <f aca="false">G10+K10</f>
        <v>10403.6917301994</v>
      </c>
      <c r="M10" s="37" t="n">
        <f aca="false">L10*TAN(C10*PI()/180)</f>
        <v>-326.0188979308</v>
      </c>
      <c r="N10" s="31"/>
    </row>
    <row r="11" customFormat="false" ht="12.75" hidden="false" customHeight="false" outlineLevel="0" collapsed="false">
      <c r="A11" s="32" t="n">
        <f aca="false">A10+1</f>
        <v>-173</v>
      </c>
      <c r="B11" s="33" t="n">
        <f aca="false">S$2+P$2-SQRT(S$2^2-P$2^2*SIN(A11*PI()/180)^2)-P$2*COS(A11*PI()/180)</f>
        <v>84.2791204285387</v>
      </c>
      <c r="C11" s="34" t="n">
        <f aca="false">ASIN($P$2/$S$2*SIN(A11*PI()/180))*180/PI()</f>
        <v>-2.09276891546479</v>
      </c>
      <c r="D11" s="33" t="n">
        <f aca="false">(P$2^2*(PI()*U$2/30)*SIN(A11*PI()/180)*COS(A11*PI()/180)/SQRT(S$2^2-P$2^2*SIN(A11*PI()/180)^2)+P$2*(PI()*U$2/30)*SIN(A11*PI()/180))/1000</f>
        <v>-3.21919149801561</v>
      </c>
      <c r="E11" s="35" t="n">
        <f aca="false">-1*(PI()^2*U$2^2*P$2*COS(PI()*A11/180)/900+SQRT(2)*PI()^2*U$2^2*P$2^2*(4*(2*S$2^2-P$2^2)*COS(PI()*A11/90)+P$2^2*(COS(PI()*A11/45)+3))/(3600*(P$2^2*COS(PI()*A11/90)+2*S$2^2-P$2^2)^(3/2)))/1000</f>
        <v>23473.1713729856</v>
      </c>
      <c r="F11" s="33" t="n">
        <f aca="false">E11/1000</f>
        <v>23.4731713729856</v>
      </c>
      <c r="G11" s="35" t="n">
        <f aca="false">$W$2*E11</f>
        <v>10562.9271178435</v>
      </c>
      <c r="H11" s="33" t="n">
        <f aca="false">E11*TAN(C11*PI()/180)</f>
        <v>-857.755690477492</v>
      </c>
      <c r="I11" s="35" t="n">
        <f aca="false">$W$2*H11</f>
        <v>-385.990060714871</v>
      </c>
      <c r="J11" s="36" t="n">
        <v>0.79525</v>
      </c>
      <c r="K11" s="35" t="n">
        <f aca="false">(J11-1)/10*$R$2^2*PI()/4</f>
        <v>-167.307009023435</v>
      </c>
      <c r="L11" s="35" t="n">
        <f aca="false">G11+K11</f>
        <v>10395.6201088201</v>
      </c>
      <c r="M11" s="37" t="n">
        <f aca="false">L11*TAN(C11*PI()/180)</f>
        <v>-379.876334675629</v>
      </c>
      <c r="N11" s="31"/>
    </row>
    <row r="12" customFormat="false" ht="12.75" hidden="false" customHeight="false" outlineLevel="0" collapsed="false">
      <c r="A12" s="32" t="n">
        <f aca="false">A11+1</f>
        <v>-172</v>
      </c>
      <c r="B12" s="33" t="n">
        <f aca="false">S$2+P$2-SQRT(S$2^2-P$2^2*SIN(A12*PI()/180)^2)-P$2*COS(A12*PI()/180)</f>
        <v>84.2114861613729</v>
      </c>
      <c r="C12" s="34" t="n">
        <f aca="false">ASIN($P$2/$S$2*SIN(A12*PI()/180))*180/PI()</f>
        <v>-2.3900748282044</v>
      </c>
      <c r="D12" s="33" t="n">
        <f aca="false">(P$2^2*(PI()*U$2/30)*SIN(A12*PI()/180)*COS(A12*PI()/180)/SQRT(S$2^2-P$2^2*SIN(A12*PI()/180)^2)+P$2*(PI()*U$2/30)*SIN(A12*PI()/180))/1000</f>
        <v>-3.67953157173757</v>
      </c>
      <c r="E12" s="35" t="n">
        <f aca="false">-1*(PI()^2*U$2^2*P$2*COS(PI()*A12/180)/900+SQRT(2)*PI()^2*U$2^2*P$2^2*(4*(2*S$2^2-P$2^2)*COS(PI()*A12/90)+P$2^2*(COS(PI()*A12/45)+3))/(3600*(P$2^2*COS(PI()*A12/90)+2*S$2^2-P$2^2)^(3/2)))/1000</f>
        <v>23481.6830459852</v>
      </c>
      <c r="F12" s="33" t="n">
        <f aca="false">E12/1000</f>
        <v>23.4816830459852</v>
      </c>
      <c r="G12" s="35" t="n">
        <f aca="false">$W$2*E12</f>
        <v>10566.7573706933</v>
      </c>
      <c r="H12" s="33" t="n">
        <f aca="false">E12*TAN(C12*PI()/180)</f>
        <v>-980.09934042361</v>
      </c>
      <c r="I12" s="35" t="n">
        <f aca="false">$W$2*H12</f>
        <v>-441.044703190624</v>
      </c>
      <c r="J12" s="36" t="n">
        <v>0.78125</v>
      </c>
      <c r="K12" s="35" t="n">
        <f aca="false">(J12-1)/10*$R$2^2*PI()/4</f>
        <v>-178.746804512217</v>
      </c>
      <c r="L12" s="35" t="n">
        <f aca="false">G12+K12</f>
        <v>10388.0105661811</v>
      </c>
      <c r="M12" s="37" t="n">
        <f aca="false">L12*TAN(C12*PI()/180)</f>
        <v>-433.584010323671</v>
      </c>
      <c r="N12" s="31"/>
    </row>
    <row r="13" customFormat="false" ht="12.75" hidden="false" customHeight="false" outlineLevel="0" collapsed="false">
      <c r="A13" s="32" t="n">
        <f aca="false">A12+1</f>
        <v>-171</v>
      </c>
      <c r="B13" s="33" t="n">
        <f aca="false">S$2+P$2-SQRT(S$2^2-P$2^2*SIN(A13*PI()/180)^2)-P$2*COS(A13*PI()/180)</f>
        <v>84.1348239187417</v>
      </c>
      <c r="C13" s="34" t="n">
        <f aca="false">ASIN($P$2/$S$2*SIN(A13*PI()/180))*180/PI()</f>
        <v>-2.68671651667351</v>
      </c>
      <c r="D13" s="33" t="n">
        <f aca="false">(P$2^2*(PI()*U$2/30)*SIN(A13*PI()/180)*COS(A13*PI()/180)/SQRT(S$2^2-P$2^2*SIN(A13*PI()/180)^2)+P$2*(PI()*U$2/30)*SIN(A13*PI()/180))/1000</f>
        <v>-4.14004817664454</v>
      </c>
      <c r="E13" s="35" t="n">
        <f aca="false">-1*(PI()^2*U$2^2*P$2*COS(PI()*A13/180)/900+SQRT(2)*PI()^2*U$2^2*P$2^2*(4*(2*S$2^2-P$2^2)*COS(PI()*A13/90)+P$2^2*(COS(PI()*A13/45)+3))/(3600*(P$2^2*COS(PI()*A13/90)+2*S$2^2-P$2^2)^(3/2)))/1000</f>
        <v>23491.1680333321</v>
      </c>
      <c r="F13" s="33" t="n">
        <f aca="false">E13/1000</f>
        <v>23.4911680333321</v>
      </c>
      <c r="G13" s="35" t="n">
        <f aca="false">$W$2*E13</f>
        <v>10571.0256149995</v>
      </c>
      <c r="H13" s="33" t="n">
        <f aca="false">E13*TAN(C13*PI()/180)</f>
        <v>-1102.35710550686</v>
      </c>
      <c r="I13" s="35" t="n">
        <f aca="false">$W$2*H13</f>
        <v>-496.060697478086</v>
      </c>
      <c r="J13" s="36" t="n">
        <v>0.80925</v>
      </c>
      <c r="K13" s="35" t="n">
        <f aca="false">(J13-1)/10*$R$2^2*PI()/4</f>
        <v>-155.867213534653</v>
      </c>
      <c r="L13" s="35" t="n">
        <f aca="false">G13+K13</f>
        <v>10415.1584014648</v>
      </c>
      <c r="M13" s="37" t="n">
        <f aca="false">L13*TAN(C13*PI()/180)</f>
        <v>-488.746402585994</v>
      </c>
      <c r="N13" s="31"/>
    </row>
    <row r="14" customFormat="false" ht="12.75" hidden="false" customHeight="false" outlineLevel="0" collapsed="false">
      <c r="A14" s="32" t="n">
        <f aca="false">A13+1</f>
        <v>-170</v>
      </c>
      <c r="B14" s="33" t="n">
        <f aca="false">S$2+P$2-SQRT(S$2^2-P$2^2*SIN(A14*PI()/180)^2)-P$2*COS(A14*PI()/180)</f>
        <v>84.0491300559211</v>
      </c>
      <c r="C14" s="34" t="n">
        <f aca="false">ASIN($P$2/$S$2*SIN(A14*PI()/180))*180/PI()</f>
        <v>-2.98261108426422</v>
      </c>
      <c r="D14" s="33" t="n">
        <f aca="false">(P$2^2*(PI()*U$2/30)*SIN(A14*PI()/180)*COS(A14*PI()/180)/SQRT(S$2^2-P$2^2*SIN(A14*PI()/180)^2)+P$2*(PI()*U$2/30)*SIN(A14*PI()/180))/1000</f>
        <v>-4.60075981375374</v>
      </c>
      <c r="E14" s="35" t="n">
        <f aca="false">-1*(PI()^2*U$2^2*P$2*COS(PI()*A14/180)/900+SQRT(2)*PI()^2*U$2^2*P$2^2*(4*(2*S$2^2-P$2^2)*COS(PI()*A14/90)+P$2^2*(COS(PI()*A14/45)+3))/(3600*(P$2^2*COS(PI()*A14/90)+2*S$2^2-P$2^2)^(3/2)))/1000</f>
        <v>23501.5656084815</v>
      </c>
      <c r="F14" s="33" t="n">
        <f aca="false">E14/1000</f>
        <v>23.5015656084815</v>
      </c>
      <c r="G14" s="35" t="n">
        <f aca="false">$W$2*E14</f>
        <v>10575.7045238167</v>
      </c>
      <c r="H14" s="33" t="n">
        <f aca="false">E14*TAN(C14*PI()/180)</f>
        <v>-1224.51280635669</v>
      </c>
      <c r="I14" s="35" t="n">
        <f aca="false">$W$2*H14</f>
        <v>-551.030762860511</v>
      </c>
      <c r="J14" s="36" t="n">
        <v>0.80925</v>
      </c>
      <c r="K14" s="35" t="n">
        <f aca="false">(J14-1)/10*$R$2^2*PI()/4</f>
        <v>-155.867213534653</v>
      </c>
      <c r="L14" s="35" t="n">
        <f aca="false">G14+K14</f>
        <v>10419.837310282</v>
      </c>
      <c r="M14" s="37" t="n">
        <f aca="false">L14*TAN(C14*PI()/180)</f>
        <v>-542.909542247215</v>
      </c>
      <c r="N14" s="31"/>
    </row>
    <row r="15" customFormat="false" ht="12.75" hidden="false" customHeight="false" outlineLevel="0" collapsed="false">
      <c r="A15" s="32" t="n">
        <f aca="false">A14+1</f>
        <v>-169</v>
      </c>
      <c r="B15" s="33" t="n">
        <f aca="false">S$2+P$2-SQRT(S$2^2-P$2^2*SIN(A15*PI()/180)^2)-P$2*COS(A15*PI()/180)</f>
        <v>83.9544005775584</v>
      </c>
      <c r="C15" s="34" t="n">
        <f aca="false">ASIN($P$2/$S$2*SIN(A15*PI()/180))*180/PI()</f>
        <v>-3.27767568305491</v>
      </c>
      <c r="D15" s="33" t="n">
        <f aca="false">(P$2^2*(PI()*U$2/30)*SIN(A15*PI()/180)*COS(A15*PI()/180)/SQRT(S$2^2-P$2^2*SIN(A15*PI()/180)^2)+P$2*(PI()*U$2/30)*SIN(A15*PI()/180))/1000</f>
        <v>-5.06168372261206</v>
      </c>
      <c r="E15" s="35" t="n">
        <f aca="false">-1*(PI()^2*U$2^2*P$2*COS(PI()*A15/180)/900+SQRT(2)*PI()^2*U$2^2*P$2^2*(4*(2*S$2^2-P$2^2)*COS(PI()*A15/90)+P$2^2*(COS(PI()*A15/45)+3))/(3600*(P$2^2*COS(PI()*A15/90)+2*S$2^2-P$2^2)^(3/2)))/1000</f>
        <v>23512.8078243375</v>
      </c>
      <c r="F15" s="33" t="n">
        <f aca="false">E15/1000</f>
        <v>23.5128078243375</v>
      </c>
      <c r="G15" s="35" t="n">
        <f aca="false">$W$2*E15</f>
        <v>10580.7635209519</v>
      </c>
      <c r="H15" s="33" t="n">
        <f aca="false">E15*TAN(C15*PI()/180)</f>
        <v>-1346.54835490205</v>
      </c>
      <c r="I15" s="35" t="n">
        <f aca="false">$W$2*H15</f>
        <v>-605.946759705924</v>
      </c>
      <c r="J15" s="36" t="n">
        <v>0.79525</v>
      </c>
      <c r="K15" s="35" t="n">
        <f aca="false">(J15-1)/10*$R$2^2*PI()/4</f>
        <v>-167.307009023435</v>
      </c>
      <c r="L15" s="35" t="n">
        <f aca="false">G15+K15</f>
        <v>10413.4565119284</v>
      </c>
      <c r="M15" s="37" t="n">
        <f aca="false">L15*TAN(C15*PI()/180)</f>
        <v>-596.365301827852</v>
      </c>
      <c r="N15" s="31"/>
    </row>
    <row r="16" customFormat="false" ht="12.75" hidden="false" customHeight="false" outlineLevel="0" collapsed="false">
      <c r="A16" s="32" t="n">
        <f aca="false">A15+1</f>
        <v>-168</v>
      </c>
      <c r="B16" s="33" t="n">
        <f aca="false">S$2+P$2-SQRT(S$2^2-P$2^2*SIN(A16*PI()/180)^2)-P$2*COS(A16*PI()/180)</f>
        <v>83.8506311637955</v>
      </c>
      <c r="C16" s="34" t="n">
        <f aca="false">ASIN($P$2/$S$2*SIN(A16*PI()/180))*180/PI()</f>
        <v>-3.57182752049367</v>
      </c>
      <c r="D16" s="33" t="n">
        <f aca="false">(P$2^2*(PI()*U$2/30)*SIN(A16*PI()/180)*COS(A16*PI()/180)/SQRT(S$2^2-P$2^2*SIN(A16*PI()/180)^2)+P$2*(PI()*U$2/30)*SIN(A16*PI()/180))/1000</f>
        <v>-5.52283573949689</v>
      </c>
      <c r="E16" s="35" t="n">
        <f aca="false">-1*(PI()^2*U$2^2*P$2*COS(PI()*A16/180)/900+SQRT(2)*PI()^2*U$2^2*P$2^2*(4*(2*S$2^2-P$2^2)*COS(PI()*A16/90)+P$2^2*(COS(PI()*A16/45)+3))/(3600*(P$2^2*COS(PI()*A16/90)+2*S$2^2-P$2^2)^(3/2)))/1000</f>
        <v>23524.8194906497</v>
      </c>
      <c r="F16" s="33" t="n">
        <f aca="false">E16/1000</f>
        <v>23.5248194906497</v>
      </c>
      <c r="G16" s="35" t="n">
        <f aca="false">$W$2*E16</f>
        <v>10586.1687707924</v>
      </c>
      <c r="H16" s="33" t="n">
        <f aca="false">E16*TAN(C16*PI()/180)</f>
        <v>-1468.44354961423</v>
      </c>
      <c r="I16" s="35" t="n">
        <f aca="false">$W$2*H16</f>
        <v>-660.799597326402</v>
      </c>
      <c r="J16" s="36" t="n">
        <v>0.80925</v>
      </c>
      <c r="K16" s="35" t="n">
        <f aca="false">(J16-1)/10*$R$2^2*PI()/4</f>
        <v>-155.867213534653</v>
      </c>
      <c r="L16" s="35" t="n">
        <f aca="false">G16+K16</f>
        <v>10430.3015572577</v>
      </c>
      <c r="M16" s="37" t="n">
        <f aca="false">L16*TAN(C16*PI()/180)</f>
        <v>-651.070204741593</v>
      </c>
      <c r="N16" s="31"/>
    </row>
    <row r="17" customFormat="false" ht="12.75" hidden="false" customHeight="false" outlineLevel="0" collapsed="false">
      <c r="A17" s="32" t="n">
        <f aca="false">A16+1</f>
        <v>-167</v>
      </c>
      <c r="B17" s="33" t="n">
        <f aca="false">S$2+P$2-SQRT(S$2^2-P$2^2*SIN(A17*PI()/180)^2)-P$2*COS(A17*PI()/180)</f>
        <v>83.737817199179</v>
      </c>
      <c r="C17" s="34" t="n">
        <f aca="false">ASIN($P$2/$S$2*SIN(A17*PI()/180))*180/PI()</f>
        <v>-3.86498386648069</v>
      </c>
      <c r="D17" s="33" t="n">
        <f aca="false">(P$2^2*(PI()*U$2/30)*SIN(A17*PI()/180)*COS(A17*PI()/180)/SQRT(S$2^2-P$2^2*SIN(A17*PI()/180)^2)+P$2*(PI()*U$2/30)*SIN(A17*PI()/180))/1000</f>
        <v>-5.98423015516412</v>
      </c>
      <c r="E17" s="35" t="n">
        <f aca="false">-1*(PI()^2*U$2^2*P$2*COS(PI()*A17/180)/900+SQRT(2)*PI()^2*U$2^2*P$2^2*(4*(2*S$2^2-P$2^2)*COS(PI()*A17/90)+P$2^2*(COS(PI()*A17/45)+3))/(3600*(P$2^2*COS(PI()*A17/90)+2*S$2^2-P$2^2)^(3/2)))/1000</f>
        <v>23537.5181505085</v>
      </c>
      <c r="F17" s="33" t="n">
        <f aca="false">E17/1000</f>
        <v>23.5375181505085</v>
      </c>
      <c r="G17" s="35" t="n">
        <f aca="false">$W$2*E17</f>
        <v>10591.8831677288</v>
      </c>
      <c r="H17" s="33" t="n">
        <f aca="false">E17*TAN(C17*PI()/180)</f>
        <v>-1590.17587328441</v>
      </c>
      <c r="I17" s="35" t="n">
        <f aca="false">$W$2*H17</f>
        <v>-715.579142977986</v>
      </c>
      <c r="J17" s="36" t="n">
        <v>0.79525</v>
      </c>
      <c r="K17" s="35" t="n">
        <f aca="false">(J17-1)/10*$R$2^2*PI()/4</f>
        <v>-167.307009023435</v>
      </c>
      <c r="L17" s="35" t="n">
        <f aca="false">G17+K17</f>
        <v>10424.5761587054</v>
      </c>
      <c r="M17" s="37" t="n">
        <f aca="false">L17*TAN(C17*PI()/180)</f>
        <v>-704.276015457097</v>
      </c>
      <c r="N17" s="31"/>
    </row>
    <row r="18" customFormat="false" ht="12.75" hidden="false" customHeight="false" outlineLevel="0" collapsed="false">
      <c r="A18" s="32" t="n">
        <f aca="false">A17+1</f>
        <v>-166</v>
      </c>
      <c r="B18" s="33" t="n">
        <f aca="false">S$2+P$2-SQRT(S$2^2-P$2^2*SIN(A18*PI()/180)^2)-P$2*COS(A18*PI()/180)</f>
        <v>83.615953804362</v>
      </c>
      <c r="C18" s="34" t="n">
        <f aca="false">ASIN($P$2/$S$2*SIN(A18*PI()/180))*180/PI()</f>
        <v>-4.15706206088785</v>
      </c>
      <c r="D18" s="33" t="n">
        <f aca="false">(P$2^2*(PI()*U$2/30)*SIN(A18*PI()/180)*COS(A18*PI()/180)/SQRT(S$2^2-P$2^2*SIN(A18*PI()/180)^2)+P$2*(PI()*U$2/30)*SIN(A18*PI()/180))/1000</f>
        <v>-6.44587957213014</v>
      </c>
      <c r="E18" s="35" t="n">
        <f aca="false">-1*(PI()^2*U$2^2*P$2*COS(PI()*A18/180)/900+SQRT(2)*PI()^2*U$2^2*P$2^2*(4*(2*S$2^2-P$2^2)*COS(PI()*A18/90)+P$2^2*(COS(PI()*A18/45)+3))/(3600*(P$2^2*COS(PI()*A18/90)+2*S$2^2-P$2^2)^(3/2)))/1000</f>
        <v>23550.8140563841</v>
      </c>
      <c r="F18" s="33" t="n">
        <f aca="false">E18/1000</f>
        <v>23.5508140563841</v>
      </c>
      <c r="G18" s="35" t="n">
        <f aca="false">$W$2*E18</f>
        <v>10597.8663253728</v>
      </c>
      <c r="H18" s="33" t="n">
        <f aca="false">E18*TAN(C18*PI()/180)</f>
        <v>-1711.720293699</v>
      </c>
      <c r="I18" s="35" t="n">
        <f aca="false">$W$2*H18</f>
        <v>-770.274132164551</v>
      </c>
      <c r="J18" s="36" t="n">
        <v>0.79525</v>
      </c>
      <c r="K18" s="35" t="n">
        <f aca="false">(J18-1)/10*$R$2^2*PI()/4</f>
        <v>-167.307009023435</v>
      </c>
      <c r="L18" s="35" t="n">
        <f aca="false">G18+K18</f>
        <v>10430.5593163494</v>
      </c>
      <c r="M18" s="37" t="n">
        <f aca="false">L18*TAN(C18*PI()/180)</f>
        <v>-758.113923946786</v>
      </c>
      <c r="N18" s="31"/>
    </row>
    <row r="19" customFormat="false" ht="12.75" hidden="false" customHeight="false" outlineLevel="0" collapsed="false">
      <c r="A19" s="32" t="n">
        <f aca="false">A18+1</f>
        <v>-165</v>
      </c>
      <c r="B19" s="33" t="n">
        <f aca="false">S$2+P$2-SQRT(S$2^2-P$2^2*SIN(A19*PI()/180)^2)-P$2*COS(A19*PI()/180)</f>
        <v>83.4850358706104</v>
      </c>
      <c r="C19" s="34" t="n">
        <f aca="false">ASIN($P$2/$S$2*SIN(A19*PI()/180))*180/PI()</f>
        <v>-4.44797952155314</v>
      </c>
      <c r="D19" s="33" t="n">
        <f aca="false">(P$2^2*(PI()*U$2/30)*SIN(A19*PI()/180)*COS(A19*PI()/180)/SQRT(S$2^2-P$2^2*SIN(A19*PI()/180)^2)+P$2*(PI()*U$2/30)*SIN(A19*PI()/180))/1000</f>
        <v>-6.90779476148335</v>
      </c>
      <c r="E19" s="35" t="n">
        <f aca="false">-1*(PI()^2*U$2^2*P$2*COS(PI()*A19/180)/900+SQRT(2)*PI()^2*U$2^2*P$2^2*(4*(2*S$2^2-P$2^2)*COS(PI()*A19/90)+P$2^2*(COS(PI()*A19/45)+3))/(3600*(P$2^2*COS(PI()*A19/90)+2*S$2^2-P$2^2)^(3/2)))/1000</f>
        <v>23564.6101461939</v>
      </c>
      <c r="F19" s="33" t="n">
        <f aca="false">E19/1000</f>
        <v>23.5646101461939</v>
      </c>
      <c r="G19" s="35" t="n">
        <f aca="false">$W$2*E19</f>
        <v>10604.0745657873</v>
      </c>
      <c r="H19" s="33" t="n">
        <f aca="false">E19*TAN(C19*PI()/180)</f>
        <v>-1833.0490676055</v>
      </c>
      <c r="I19" s="35" t="n">
        <f aca="false">$W$2*H19</f>
        <v>-824.872080422476</v>
      </c>
      <c r="J19" s="36" t="n">
        <v>0.80925</v>
      </c>
      <c r="K19" s="35" t="n">
        <f aca="false">(J19-1)/10*$R$2^2*PI()/4</f>
        <v>-155.867213534653</v>
      </c>
      <c r="L19" s="35" t="n">
        <f aca="false">G19+K19</f>
        <v>10448.2073522526</v>
      </c>
      <c r="M19" s="37" t="n">
        <f aca="false">L19*TAN(C19*PI()/180)</f>
        <v>-812.747447395771</v>
      </c>
      <c r="N19" s="31"/>
    </row>
    <row r="20" customFormat="false" ht="12.75" hidden="false" customHeight="false" outlineLevel="0" collapsed="false">
      <c r="A20" s="32" t="n">
        <f aca="false">A19+1</f>
        <v>-164</v>
      </c>
      <c r="B20" s="33" t="n">
        <f aca="false">S$2+P$2-SQRT(S$2^2-P$2^2*SIN(A20*PI()/180)^2)-P$2*COS(A20*PI()/180)</f>
        <v>83.3450580971206</v>
      </c>
      <c r="C20" s="34" t="n">
        <f aca="false">ASIN($P$2/$S$2*SIN(A20*PI()/180))*180/PI()</f>
        <v>-4.73765375278723</v>
      </c>
      <c r="D20" s="33" t="n">
        <f aca="false">(P$2^2*(PI()*U$2/30)*SIN(A20*PI()/180)*COS(A20*PI()/180)/SQRT(S$2^2-P$2^2*SIN(A20*PI()/180)^2)+P$2*(PI()*U$2/30)*SIN(A20*PI()/180))/1000</f>
        <v>-7.369984519231</v>
      </c>
      <c r="E20" s="35" t="n">
        <f aca="false">-1*(PI()^2*U$2^2*P$2*COS(PI()*A20/180)/900+SQRT(2)*PI()^2*U$2^2*P$2^2*(4*(2*S$2^2-P$2^2)*COS(PI()*A20/90)+P$2^2*(COS(PI()*A20/45)+3))/(3600*(P$2^2*COS(PI()*A20/90)+2*S$2^2-P$2^2)^(3/2)))/1000</f>
        <v>23578.8020199235</v>
      </c>
      <c r="F20" s="33" t="n">
        <f aca="false">E20/1000</f>
        <v>23.5788020199235</v>
      </c>
      <c r="G20" s="35" t="n">
        <f aca="false">$W$2*E20</f>
        <v>10610.4609089656</v>
      </c>
      <c r="H20" s="33" t="n">
        <f aca="false">E20*TAN(C20*PI()/180)</f>
        <v>-1954.13154839415</v>
      </c>
      <c r="I20" s="35" t="n">
        <f aca="false">$W$2*H20</f>
        <v>-879.359196777367</v>
      </c>
      <c r="J20" s="36" t="n">
        <v>0.82325</v>
      </c>
      <c r="K20" s="35" t="n">
        <f aca="false">(J20-1)/10*$R$2^2*PI()/4</f>
        <v>-144.427418045871</v>
      </c>
      <c r="L20" s="35" t="n">
        <f aca="false">G20+K20</f>
        <v>10466.0334909197</v>
      </c>
      <c r="M20" s="37" t="n">
        <f aca="false">L20*TAN(C20*PI()/180)</f>
        <v>-867.389539717688</v>
      </c>
      <c r="N20" s="31"/>
    </row>
    <row r="21" customFormat="false" ht="12.75" hidden="false" customHeight="false" outlineLevel="0" collapsed="false">
      <c r="A21" s="32" t="n">
        <f aca="false">A20+1</f>
        <v>-163</v>
      </c>
      <c r="B21" s="33" t="n">
        <f aca="false">S$2+P$2-SQRT(S$2^2-P$2^2*SIN(A21*PI()/180)^2)-P$2*COS(A21*PI()/180)</f>
        <v>83.196015031159</v>
      </c>
      <c r="C21" s="34" t="n">
        <f aca="false">ASIN($P$2/$S$2*SIN(A21*PI()/180))*180/PI()</f>
        <v>-5.02600235442841</v>
      </c>
      <c r="D21" s="33" t="n">
        <f aca="false">(P$2^2*(PI()*U$2/30)*SIN(A21*PI()/180)*COS(A21*PI()/180)/SQRT(S$2^2-P$2^2*SIN(A21*PI()/180)^2)+P$2*(PI()*U$2/30)*SIN(A21*PI()/180))/1000</f>
        <v>-7.83245552219766</v>
      </c>
      <c r="E21" s="35" t="n">
        <f aca="false">-1*(PI()^2*U$2^2*P$2*COS(PI()*A21/180)/900+SQRT(2)*PI()^2*U$2^2*P$2^2*(4*(2*S$2^2-P$2^2)*COS(PI()*A21/90)+P$2^2*(COS(PI()*A21/45)+3))/(3600*(P$2^2*COS(PI()*A21/90)+2*S$2^2-P$2^2)^(3/2)))/1000</f>
        <v>23593.2779173681</v>
      </c>
      <c r="F21" s="33" t="n">
        <f aca="false">E21/1000</f>
        <v>23.5932779173681</v>
      </c>
      <c r="G21" s="35" t="n">
        <f aca="false">$W$2*E21</f>
        <v>10616.9750628156</v>
      </c>
      <c r="H21" s="33" t="n">
        <f aca="false">E21*TAN(C21*PI()/180)</f>
        <v>-2074.93399795412</v>
      </c>
      <c r="I21" s="35" t="n">
        <f aca="false">$W$2*H21</f>
        <v>-933.720299079354</v>
      </c>
      <c r="J21" s="36" t="n">
        <v>0.80925</v>
      </c>
      <c r="K21" s="35" t="n">
        <f aca="false">(J21-1)/10*$R$2^2*PI()/4</f>
        <v>-155.867213534653</v>
      </c>
      <c r="L21" s="35" t="n">
        <f aca="false">G21+K21</f>
        <v>10461.107849281</v>
      </c>
      <c r="M21" s="37" t="n">
        <f aca="false">L21*TAN(C21*PI()/180)</f>
        <v>-920.012403904205</v>
      </c>
      <c r="N21" s="31"/>
    </row>
    <row r="22" customFormat="false" ht="12.75" hidden="false" customHeight="false" outlineLevel="0" collapsed="false">
      <c r="A22" s="32" t="n">
        <f aca="false">A21+1</f>
        <v>-162</v>
      </c>
      <c r="B22" s="33" t="n">
        <f aca="false">S$2+P$2-SQRT(S$2^2-P$2^2*SIN(A22*PI()/180)^2)-P$2*COS(A22*PI()/180)</f>
        <v>83.0379011110304</v>
      </c>
      <c r="C22" s="34" t="n">
        <f aca="false">ASIN($P$2/$S$2*SIN(A22*PI()/180))*180/PI()</f>
        <v>-5.31294303148187</v>
      </c>
      <c r="D22" s="33" t="n">
        <f aca="false">(P$2^2*(PI()*U$2/30)*SIN(A22*PI()/180)*COS(A22*PI()/180)/SQRT(S$2^2-P$2^2*SIN(A22*PI()/180)^2)+P$2*(PI()*U$2/30)*SIN(A22*PI()/180))/1000</f>
        <v>-8.29521218350314</v>
      </c>
      <c r="E22" s="35" t="n">
        <f aca="false">-1*(PI()^2*U$2^2*P$2*COS(PI()*A22/180)/900+SQRT(2)*PI()^2*U$2^2*P$2^2*(4*(2*S$2^2-P$2^2)*COS(PI()*A22/90)+P$2^2*(COS(PI()*A22/45)+3))/(3600*(P$2^2*COS(PI()*A22/90)+2*S$2^2-P$2^2)^(3/2)))/1000</f>
        <v>23607.9186976012</v>
      </c>
      <c r="F22" s="33" t="n">
        <f aca="false">E22/1000</f>
        <v>23.6079186976012</v>
      </c>
      <c r="G22" s="35" t="n">
        <f aca="false">$W$2*E22</f>
        <v>10623.5634139205</v>
      </c>
      <c r="H22" s="33" t="n">
        <f aca="false">E22*TAN(C22*PI()/180)</f>
        <v>-2195.41940319894</v>
      </c>
      <c r="I22" s="35" t="n">
        <f aca="false">$W$2*H22</f>
        <v>-987.938731439522</v>
      </c>
      <c r="J22" s="36" t="n">
        <v>0.82325</v>
      </c>
      <c r="K22" s="35" t="n">
        <f aca="false">(J22-1)/10*$R$2^2*PI()/4</f>
        <v>-144.427418045871</v>
      </c>
      <c r="L22" s="35" t="n">
        <f aca="false">G22+K22</f>
        <v>10479.1359958747</v>
      </c>
      <c r="M22" s="37" t="n">
        <f aca="false">L22*TAN(C22*PI()/180)</f>
        <v>-974.507697556639</v>
      </c>
      <c r="N22" s="31"/>
    </row>
    <row r="23" customFormat="false" ht="12.75" hidden="false" customHeight="false" outlineLevel="0" collapsed="false">
      <c r="A23" s="32" t="n">
        <f aca="false">A22+1</f>
        <v>-161</v>
      </c>
      <c r="B23" s="33" t="n">
        <f aca="false">S$2+P$2-SQRT(S$2^2-P$2^2*SIN(A23*PI()/180)^2)-P$2*COS(A23*PI()/180)</f>
        <v>82.8707107118845</v>
      </c>
      <c r="C23" s="34" t="n">
        <f aca="false">ASIN($P$2/$S$2*SIN(A23*PI()/180))*180/PI()</f>
        <v>-5.59839360437824</v>
      </c>
      <c r="D23" s="33" t="n">
        <f aca="false">(P$2^2*(PI()*U$2/30)*SIN(A23*PI()/180)*COS(A23*PI()/180)/SQRT(S$2^2-P$2^2*SIN(A23*PI()/180)^2)+P$2*(PI()*U$2/30)*SIN(A23*PI()/180))/1000</f>
        <v>-8.75825650766</v>
      </c>
      <c r="E23" s="35" t="n">
        <f aca="false">-1*(PI()^2*U$2^2*P$2*COS(PI()*A23/180)/900+SQRT(2)*PI()^2*U$2^2*P$2^2*(4*(2*S$2^2-P$2^2)*COS(PI()*A23/90)+P$2^2*(COS(PI()*A23/45)+3))/(3600*(P$2^2*COS(PI()*A23/90)+2*S$2^2-P$2^2)^(3/2)))/1000</f>
        <v>23622.5978208176</v>
      </c>
      <c r="F23" s="33" t="n">
        <f aca="false">E23/1000</f>
        <v>23.6225978208176</v>
      </c>
      <c r="G23" s="35" t="n">
        <f aca="false">$W$2*E23</f>
        <v>10630.1690193679</v>
      </c>
      <c r="H23" s="33" t="n">
        <f aca="false">E23*TAN(C23*PI()/180)</f>
        <v>-2315.54729779283</v>
      </c>
      <c r="I23" s="35" t="n">
        <f aca="false">$W$2*H23</f>
        <v>-1041.99628400677</v>
      </c>
      <c r="J23" s="36" t="n">
        <v>0.80925</v>
      </c>
      <c r="K23" s="35" t="n">
        <f aca="false">(J23-1)/10*$R$2^2*PI()/4</f>
        <v>-155.867213534653</v>
      </c>
      <c r="L23" s="35" t="n">
        <f aca="false">G23+K23</f>
        <v>10474.3018058333</v>
      </c>
      <c r="M23" s="37" t="n">
        <f aca="false">L23*TAN(C23*PI()/180)</f>
        <v>-1026.71778213105</v>
      </c>
      <c r="N23" s="31"/>
      <c r="Z23" s="38"/>
    </row>
    <row r="24" customFormat="false" ht="12.75" hidden="false" customHeight="false" outlineLevel="0" collapsed="false">
      <c r="A24" s="32" t="n">
        <f aca="false">A23+1</f>
        <v>-160</v>
      </c>
      <c r="B24" s="33" t="n">
        <f aca="false">S$2+P$2-SQRT(S$2^2-P$2^2*SIN(A24*PI()/180)^2)-P$2*COS(A24*PI()/180)</f>
        <v>82.6944381943672</v>
      </c>
      <c r="C24" s="34" t="n">
        <f aca="false">ASIN($P$2/$S$2*SIN(A24*PI()/180))*180/PI()</f>
        <v>-5.88227201988548</v>
      </c>
      <c r="D24" s="33" t="n">
        <f aca="false">(P$2^2*(PI()*U$2/30)*SIN(A24*PI()/180)*COS(A24*PI()/180)/SQRT(S$2^2-P$2^2*SIN(A24*PI()/180)^2)+P$2*(PI()*U$2/30)*SIN(A24*PI()/180))/1000</f>
        <v>-9.22158794534388</v>
      </c>
      <c r="E24" s="35" t="n">
        <f aca="false">-1*(PI()^2*U$2^2*P$2*COS(PI()*A24/180)/900+SQRT(2)*PI()^2*U$2^2*P$2^2*(4*(2*S$2^2-P$2^2)*COS(PI()*A24/90)+P$2^2*(COS(PI()*A24/45)+3))/(3600*(P$2^2*COS(PI()*A24/90)+2*S$2^2-P$2^2)^(3/2)))/1000</f>
        <v>23637.1813332344</v>
      </c>
      <c r="F24" s="33" t="n">
        <f aca="false">E24/1000</f>
        <v>23.6371813332344</v>
      </c>
      <c r="G24" s="35" t="n">
        <f aca="false">$W$2*E24</f>
        <v>10636.7315999555</v>
      </c>
      <c r="H24" s="33" t="n">
        <f aca="false">E24*TAN(C24*PI()/180)</f>
        <v>-2435.27358964797</v>
      </c>
      <c r="I24" s="35" t="n">
        <f aca="false">$W$2*H24</f>
        <v>-1095.87311534159</v>
      </c>
      <c r="J24" s="36" t="n">
        <v>0.80925</v>
      </c>
      <c r="K24" s="35" t="n">
        <f aca="false">(J24-1)/10*$R$2^2*PI()/4</f>
        <v>-155.867213534653</v>
      </c>
      <c r="L24" s="35" t="n">
        <f aca="false">G24+K24</f>
        <v>10480.8643864208</v>
      </c>
      <c r="M24" s="37" t="n">
        <f aca="false">L24*TAN(C24*PI()/180)</f>
        <v>-1079.81454629049</v>
      </c>
      <c r="N24" s="31"/>
    </row>
    <row r="25" customFormat="false" ht="12.75" hidden="false" customHeight="false" outlineLevel="0" collapsed="false">
      <c r="A25" s="32" t="n">
        <f aca="false">A24+1</f>
        <v>-159</v>
      </c>
      <c r="B25" s="33" t="n">
        <f aca="false">S$2+P$2-SQRT(S$2^2-P$2^2*SIN(A25*PI()/180)^2)-P$2*COS(A25*PI()/180)</f>
        <v>82.5090779561213</v>
      </c>
      <c r="C25" s="34" t="n">
        <f aca="false">ASIN($P$2/$S$2*SIN(A25*PI()/180))*180/PI()</f>
        <v>-6.16449636270738</v>
      </c>
      <c r="D25" s="33" t="n">
        <f aca="false">(P$2^2*(PI()*U$2/30)*SIN(A25*PI()/180)*COS(A25*PI()/180)/SQRT(S$2^2-P$2^2*SIN(A25*PI()/180)^2)+P$2*(PI()*U$2/30)*SIN(A25*PI()/180))/1000</f>
        <v>-9.68520324790369</v>
      </c>
      <c r="E25" s="35" t="n">
        <f aca="false">-1*(PI()^2*U$2^2*P$2*COS(PI()*A25/180)/900+SQRT(2)*PI()^2*U$2^2*P$2^2*(4*(2*S$2^2-P$2^2)*COS(PI()*A25/90)+P$2^2*(COS(PI()*A25/45)+3))/(3600*(P$2^2*COS(PI()*A25/90)+2*S$2^2-P$2^2)^(3/2)))/1000</f>
        <v>23651.5278557737</v>
      </c>
      <c r="F25" s="33" t="n">
        <f aca="false">E25/1000</f>
        <v>23.6515278557737</v>
      </c>
      <c r="G25" s="35" t="n">
        <f aca="false">$W$2*E25</f>
        <v>10643.1875350982</v>
      </c>
      <c r="H25" s="33" t="n">
        <f aca="false">E25*TAN(C25*PI()/180)</f>
        <v>-2554.5503948021</v>
      </c>
      <c r="I25" s="35" t="n">
        <f aca="false">$W$2*H25</f>
        <v>-1149.54767766094</v>
      </c>
      <c r="J25" s="36" t="n">
        <v>0.80925</v>
      </c>
      <c r="K25" s="35" t="n">
        <f aca="false">(J25-1)/10*$R$2^2*PI()/4</f>
        <v>-155.867213534653</v>
      </c>
      <c r="L25" s="35" t="n">
        <f aca="false">G25+K25</f>
        <v>10487.3203215635</v>
      </c>
      <c r="M25" s="37" t="n">
        <f aca="false">L25*TAN(C25*PI()/180)</f>
        <v>-1132.7127968744</v>
      </c>
      <c r="N25" s="31"/>
    </row>
    <row r="26" customFormat="false" ht="12.75" hidden="false" customHeight="false" outlineLevel="0" collapsed="false">
      <c r="A26" s="32" t="n">
        <f aca="false">A25+1</f>
        <v>-158</v>
      </c>
      <c r="B26" s="33" t="n">
        <f aca="false">S$2+P$2-SQRT(S$2^2-P$2^2*SIN(A26*PI()/180)^2)-P$2*COS(A26*PI()/180)</f>
        <v>82.3146244861427</v>
      </c>
      <c r="C26" s="34" t="n">
        <f aca="false">ASIN($P$2/$S$2*SIN(A26*PI()/180))*180/PI()</f>
        <v>-6.4449848678008</v>
      </c>
      <c r="D26" s="33" t="n">
        <f aca="false">(P$2^2*(PI()*U$2/30)*SIN(A26*PI()/180)*COS(A26*PI()/180)/SQRT(S$2^2-P$2^2*SIN(A26*PI()/180)^2)+P$2*(PI()*U$2/30)*SIN(A26*PI()/180))/1000</f>
        <v>-10.1490963216931</v>
      </c>
      <c r="E26" s="35" t="n">
        <f aca="false">-1*(PI()^2*U$2^2*P$2*COS(PI()*A26/180)/900+SQRT(2)*PI()^2*U$2^2*P$2^2*(4*(2*S$2^2-P$2^2)*COS(PI()*A26/90)+P$2^2*(COS(PI()*A26/45)+3))/(3600*(P$2^2*COS(PI()*A26/90)+2*S$2^2-P$2^2)^(3/2)))/1000</f>
        <v>23665.4885772861</v>
      </c>
      <c r="F26" s="33" t="n">
        <f aca="false">E26/1000</f>
        <v>23.6654885772861</v>
      </c>
      <c r="G26" s="35" t="n">
        <f aca="false">$W$2*E26</f>
        <v>10649.4698597788</v>
      </c>
      <c r="H26" s="33" t="n">
        <f aca="false">E26*TAN(C26*PI()/180)</f>
        <v>-2673.32587832544</v>
      </c>
      <c r="I26" s="35" t="n">
        <f aca="false">$W$2*H26</f>
        <v>-1202.99664524645</v>
      </c>
      <c r="J26" s="36" t="n">
        <v>0.80925</v>
      </c>
      <c r="K26" s="35" t="n">
        <f aca="false">(J26-1)/10*$R$2^2*PI()/4</f>
        <v>-155.867213534653</v>
      </c>
      <c r="L26" s="35" t="n">
        <f aca="false">G26+K26</f>
        <v>10493.6026462441</v>
      </c>
      <c r="M26" s="37" t="n">
        <f aca="false">L26*TAN(C26*PI()/180)</f>
        <v>-1185.38940869336</v>
      </c>
      <c r="N26" s="31"/>
    </row>
    <row r="27" customFormat="false" ht="12.75" hidden="false" customHeight="false" outlineLevel="0" collapsed="false">
      <c r="A27" s="32" t="n">
        <f aca="false">A26+1</f>
        <v>-157</v>
      </c>
      <c r="B27" s="33" t="n">
        <f aca="false">S$2+P$2-SQRT(S$2^2-P$2^2*SIN(A27*PI()/180)^2)-P$2*COS(A27*PI()/180)</f>
        <v>82.1110724219935</v>
      </c>
      <c r="C27" s="34" t="n">
        <f aca="false">ASIN($P$2/$S$2*SIN(A27*PI()/180))*180/PI()</f>
        <v>-6.72365593344265</v>
      </c>
      <c r="D27" s="33" t="n">
        <f aca="false">(P$2^2*(PI()*U$2/30)*SIN(A27*PI()/180)*COS(A27*PI()/180)/SQRT(S$2^2-P$2^2*SIN(A27*PI()/180)^2)+P$2*(PI()*U$2/30)*SIN(A27*PI()/180))/1000</f>
        <v>-10.6132580823199</v>
      </c>
      <c r="E27" s="35" t="n">
        <f aca="false">-1*(PI()^2*U$2^2*P$2*COS(PI()*A27/180)/900+SQRT(2)*PI()^2*U$2^2*P$2^2*(4*(2*S$2^2-P$2^2)*COS(PI()*A27/90)+P$2^2*(COS(PI()*A27/45)+3))/(3600*(P$2^2*COS(PI()*A27/90)+2*S$2^2-P$2^2)^(3/2)))/1000</f>
        <v>23678.9072531081</v>
      </c>
      <c r="F27" s="33" t="n">
        <f aca="false">E27/1000</f>
        <v>23.6789072531081</v>
      </c>
      <c r="G27" s="35" t="n">
        <f aca="false">$W$2*E27</f>
        <v>10655.5082638987</v>
      </c>
      <c r="H27" s="33" t="n">
        <f aca="false">E27*TAN(C27*PI()/180)</f>
        <v>-2791.54410294649</v>
      </c>
      <c r="I27" s="35" t="n">
        <f aca="false">$W$2*H27</f>
        <v>-1256.19484632592</v>
      </c>
      <c r="J27" s="36" t="n">
        <v>0.80925</v>
      </c>
      <c r="K27" s="35" t="n">
        <f aca="false">(J27-1)/10*$R$2^2*PI()/4</f>
        <v>-155.867213534653</v>
      </c>
      <c r="L27" s="35" t="n">
        <f aca="false">G27+K27</f>
        <v>10499.641050364</v>
      </c>
      <c r="M27" s="37" t="n">
        <f aca="false">L27*TAN(C27*PI()/180)</f>
        <v>-1237.81941218386</v>
      </c>
      <c r="N27" s="31"/>
    </row>
    <row r="28" customFormat="false" ht="12.75" hidden="false" customHeight="false" outlineLevel="0" collapsed="false">
      <c r="A28" s="32" t="n">
        <f aca="false">A27+1</f>
        <v>-156</v>
      </c>
      <c r="B28" s="33" t="n">
        <f aca="false">S$2+P$2-SQRT(S$2^2-P$2^2*SIN(A28*PI()/180)^2)-P$2*COS(A28*PI()/180)</f>
        <v>81.8984166098728</v>
      </c>
      <c r="C28" s="34" t="n">
        <f aca="false">ASIN($P$2/$S$2*SIN(A28*PI()/180))*180/PI()</f>
        <v>-7.00042813507655</v>
      </c>
      <c r="D28" s="33" t="n">
        <f aca="false">(P$2^2*(PI()*U$2/30)*SIN(A28*PI()/180)*COS(A28*PI()/180)/SQRT(S$2^2-P$2^2*SIN(A28*PI()/180)^2)+P$2*(PI()*U$2/30)*SIN(A28*PI()/180))/1000</f>
        <v>-11.0776763089268</v>
      </c>
      <c r="E28" s="35" t="n">
        <f aca="false">-1*(PI()^2*U$2^2*P$2*COS(PI()*A28/180)/900+SQRT(2)*PI()^2*U$2^2*P$2^2*(4*(2*S$2^2-P$2^2)*COS(PI()*A28/90)+P$2^2*(COS(PI()*A28/45)+3))/(3600*(P$2^2*COS(PI()*A28/90)+2*S$2^2-P$2^2)^(3/2)))/1000</f>
        <v>23691.6202097815</v>
      </c>
      <c r="F28" s="33" t="n">
        <f aca="false">E28/1000</f>
        <v>23.6916202097815</v>
      </c>
      <c r="G28" s="35" t="n">
        <f aca="false">$W$2*E28</f>
        <v>10661.2290944017</v>
      </c>
      <c r="H28" s="33" t="n">
        <f aca="false">E28*TAN(C28*PI()/180)</f>
        <v>-2909.14488612604</v>
      </c>
      <c r="I28" s="35" t="n">
        <f aca="false">$W$2*H28</f>
        <v>-1309.11519875672</v>
      </c>
      <c r="J28" s="36" t="n">
        <v>0.80925</v>
      </c>
      <c r="K28" s="35" t="n">
        <f aca="false">(J28-1)/10*$R$2^2*PI()/4</f>
        <v>-155.867213534653</v>
      </c>
      <c r="L28" s="35" t="n">
        <f aca="false">G28+K28</f>
        <v>10505.361880867</v>
      </c>
      <c r="M28" s="37" t="n">
        <f aca="false">L28*TAN(C28*PI()/180)</f>
        <v>-1289.97592912661</v>
      </c>
      <c r="N28" s="31"/>
    </row>
    <row r="29" customFormat="false" ht="12.75" hidden="false" customHeight="false" outlineLevel="0" collapsed="false">
      <c r="A29" s="32" t="n">
        <f aca="false">A28+1</f>
        <v>-155</v>
      </c>
      <c r="B29" s="33" t="n">
        <f aca="false">S$2+P$2-SQRT(S$2^2-P$2^2*SIN(A29*PI()/180)^2)-P$2*COS(A29*PI()/180)</f>
        <v>81.6766521675432</v>
      </c>
      <c r="C29" s="34" t="n">
        <f aca="false">ASIN($P$2/$S$2*SIN(A29*PI()/180))*180/PI()</f>
        <v>-7.27522023996765</v>
      </c>
      <c r="D29" s="33" t="n">
        <f aca="false">(P$2^2*(PI()*U$2/30)*SIN(A29*PI()/180)*COS(A29*PI()/180)/SQRT(S$2^2-P$2^2*SIN(A29*PI()/180)^2)+P$2*(PI()*U$2/30)*SIN(A29*PI()/180))/1000</f>
        <v>-11.5423354986313</v>
      </c>
      <c r="E29" s="35" t="n">
        <f aca="false">-1*(PI()^2*U$2^2*P$2*COS(PI()*A29/180)/900+SQRT(2)*PI()^2*U$2^2*P$2^2*(4*(2*S$2^2-P$2^2)*COS(PI()*A29/90)+P$2^2*(COS(PI()*A29/45)+3))/(3600*(P$2^2*COS(PI()*A29/90)+2*S$2^2-P$2^2)^(3/2)))/1000</f>
        <v>23703.4563567932</v>
      </c>
      <c r="F29" s="33" t="n">
        <f aca="false">E29/1000</f>
        <v>23.7034563567932</v>
      </c>
      <c r="G29" s="35" t="n">
        <f aca="false">$W$2*E29</f>
        <v>10666.5553605569</v>
      </c>
      <c r="H29" s="33" t="n">
        <f aca="false">E29*TAN(C29*PI()/180)</f>
        <v>-3026.06366634855</v>
      </c>
      <c r="I29" s="35" t="n">
        <f aca="false">$W$2*H29</f>
        <v>-1361.72864985685</v>
      </c>
      <c r="J29" s="36" t="n">
        <v>0.80925</v>
      </c>
      <c r="K29" s="35" t="n">
        <f aca="false">(J29-1)/10*$R$2^2*PI()/4</f>
        <v>-155.867213534653</v>
      </c>
      <c r="L29" s="35" t="n">
        <f aca="false">G29+K29</f>
        <v>10510.6881470223</v>
      </c>
      <c r="M29" s="37" t="n">
        <f aca="false">L29*TAN(C29*PI()/180)</f>
        <v>-1341.83011250632</v>
      </c>
      <c r="N29" s="31"/>
    </row>
    <row r="30" customFormat="false" ht="12.75" hidden="false" customHeight="false" outlineLevel="0" collapsed="false">
      <c r="A30" s="32" t="n">
        <f aca="false">A29+1</f>
        <v>-154</v>
      </c>
      <c r="B30" s="33" t="n">
        <f aca="false">S$2+P$2-SQRT(S$2^2-P$2^2*SIN(A30*PI()/180)^2)-P$2*COS(A30*PI()/180)</f>
        <v>81.4457745501094</v>
      </c>
      <c r="C30" s="34" t="n">
        <f aca="false">ASIN($P$2/$S$2*SIN(A30*PI()/180))*180/PI()</f>
        <v>-7.54795122269266</v>
      </c>
      <c r="D30" s="33" t="n">
        <f aca="false">(P$2^2*(PI()*U$2/30)*SIN(A30*PI()/180)*COS(A30*PI()/180)/SQRT(S$2^2-P$2^2*SIN(A30*PI()/180)^2)+P$2*(PI()*U$2/30)*SIN(A30*PI()/180))/1000</f>
        <v>-12.0072167212722</v>
      </c>
      <c r="E30" s="35" t="n">
        <f aca="false">-1*(PI()^2*U$2^2*P$2*COS(PI()*A30/180)/900+SQRT(2)*PI()^2*U$2^2*P$2^2*(4*(2*S$2^2-P$2^2)*COS(PI()*A30/90)+P$2^2*(COS(PI()*A30/45)+3))/(3600*(P$2^2*COS(PI()*A30/90)+2*S$2^2-P$2^2)^(3/2)))/1000</f>
        <v>23714.2372062238</v>
      </c>
      <c r="F30" s="33" t="n">
        <f aca="false">E30/1000</f>
        <v>23.7142372062238</v>
      </c>
      <c r="G30" s="35" t="n">
        <f aca="false">$W$2*E30</f>
        <v>10671.4067428007</v>
      </c>
      <c r="H30" s="33" t="n">
        <f aca="false">E30*TAN(C30*PI()/180)</f>
        <v>-3142.2313794386</v>
      </c>
      <c r="I30" s="35" t="n">
        <f aca="false">$W$2*H30</f>
        <v>-1414.00412074737</v>
      </c>
      <c r="J30" s="36" t="n">
        <v>0.80925</v>
      </c>
      <c r="K30" s="35" t="n">
        <f aca="false">(J30-1)/10*$R$2^2*PI()/4</f>
        <v>-155.867213534653</v>
      </c>
      <c r="L30" s="35" t="n">
        <f aca="false">G30+K30</f>
        <v>10515.5395292661</v>
      </c>
      <c r="M30" s="37" t="n">
        <f aca="false">L30*TAN(C30*PI()/180)</f>
        <v>-1393.35109087611</v>
      </c>
      <c r="N30" s="31"/>
    </row>
    <row r="31" customFormat="false" ht="12.75" hidden="false" customHeight="false" outlineLevel="0" collapsed="false">
      <c r="A31" s="32" t="n">
        <f aca="false">A30+1</f>
        <v>-153</v>
      </c>
      <c r="B31" s="33" t="n">
        <f aca="false">S$2+P$2-SQRT(S$2^2-P$2^2*SIN(A31*PI()/180)^2)-P$2*COS(A31*PI()/180)</f>
        <v>81.2057796186398</v>
      </c>
      <c r="C31" s="34" t="n">
        <f aca="false">ASIN($P$2/$S$2*SIN(A31*PI()/180))*180/PI()</f>
        <v>-7.81854028149079</v>
      </c>
      <c r="D31" s="33" t="n">
        <f aca="false">(P$2^2*(PI()*U$2/30)*SIN(A31*PI()/180)*COS(A31*PI()/180)/SQRT(S$2^2-P$2^2*SIN(A31*PI()/180)^2)+P$2*(PI()*U$2/30)*SIN(A31*PI()/180))/1000</f>
        <v>-12.4722974746268</v>
      </c>
      <c r="E31" s="35" t="n">
        <f aca="false">-1*(PI()^2*U$2^2*P$2*COS(PI()*A31/180)/900+SQRT(2)*PI()^2*U$2^2*P$2^2*(4*(2*S$2^2-P$2^2)*COS(PI()*A31/90)+P$2^2*(COS(PI()*A31/45)+3))/(3600*(P$2^2*COS(PI()*A31/90)+2*S$2^2-P$2^2)^(3/2)))/1000</f>
        <v>23723.7769012182</v>
      </c>
      <c r="F31" s="33" t="n">
        <f aca="false">E31/1000</f>
        <v>23.7237769012182</v>
      </c>
      <c r="G31" s="35" t="n">
        <f aca="false">$W$2*E31</f>
        <v>10675.6996055482</v>
      </c>
      <c r="H31" s="33" t="n">
        <f aca="false">E31*TAN(C31*PI()/180)</f>
        <v>-3257.5743457478</v>
      </c>
      <c r="I31" s="35" t="n">
        <f aca="false">$W$2*H31</f>
        <v>-1465.90845558651</v>
      </c>
      <c r="J31" s="36" t="n">
        <v>0.80925</v>
      </c>
      <c r="K31" s="35" t="n">
        <f aca="false">(J31-1)/10*$R$2^2*PI()/4</f>
        <v>-155.867213534653</v>
      </c>
      <c r="L31" s="35" t="n">
        <f aca="false">G31+K31</f>
        <v>10519.8323920135</v>
      </c>
      <c r="M31" s="37" t="n">
        <f aca="false">L31*TAN(C31*PI()/180)</f>
        <v>-1444.50591760666</v>
      </c>
      <c r="N31" s="31"/>
    </row>
    <row r="32" customFormat="false" ht="12.75" hidden="false" customHeight="false" outlineLevel="0" collapsed="false">
      <c r="A32" s="32" t="n">
        <f aca="false">A31+1</f>
        <v>-152</v>
      </c>
      <c r="B32" s="33" t="n">
        <f aca="false">S$2+P$2-SQRT(S$2^2-P$2^2*SIN(A32*PI()/180)^2)-P$2*COS(A32*PI()/180)</f>
        <v>80.9566637116211</v>
      </c>
      <c r="C32" s="34" t="n">
        <f aca="false">ASIN($P$2/$S$2*SIN(A32*PI()/180))*180/PI()</f>
        <v>-8.08690685549956</v>
      </c>
      <c r="D32" s="33" t="n">
        <f aca="false">(P$2^2*(PI()*U$2/30)*SIN(A32*PI()/180)*COS(A32*PI()/180)/SQRT(S$2^2-P$2^2*SIN(A32*PI()/180)^2)+P$2*(PI()*U$2/30)*SIN(A32*PI()/180))/1000</f>
        <v>-12.9375515402793</v>
      </c>
      <c r="E32" s="35" t="n">
        <f aca="false">-1*(PI()^2*U$2^2*P$2*COS(PI()*A32/180)/900+SQRT(2)*PI()^2*U$2^2*P$2^2*(4*(2*S$2^2-P$2^2)*COS(PI()*A32/90)+P$2^2*(COS(PI()*A32/45)+3))/(3600*(P$2^2*COS(PI()*A32/90)+2*S$2^2-P$2^2)^(3/2)))/1000</f>
        <v>23731.882254218</v>
      </c>
      <c r="F32" s="33" t="n">
        <f aca="false">E32/1000</f>
        <v>23.731882254218</v>
      </c>
      <c r="G32" s="35" t="n">
        <f aca="false">$W$2*E32</f>
        <v>10679.3470143981</v>
      </c>
      <c r="H32" s="33" t="n">
        <f aca="false">E32*TAN(C32*PI()/180)</f>
        <v>-3372.0141690928</v>
      </c>
      <c r="I32" s="35" t="n">
        <f aca="false">$W$2*H32</f>
        <v>-1517.40637609176</v>
      </c>
      <c r="J32" s="36" t="n">
        <v>0.80925</v>
      </c>
      <c r="K32" s="35" t="n">
        <f aca="false">(J32-1)/10*$R$2^2*PI()/4</f>
        <v>-155.867213534653</v>
      </c>
      <c r="L32" s="35" t="n">
        <f aca="false">G32+K32</f>
        <v>10523.4798008635</v>
      </c>
      <c r="M32" s="37" t="n">
        <f aca="false">L32*TAN(C32*PI()/180)</f>
        <v>-1495.25952541613</v>
      </c>
      <c r="N32" s="31"/>
    </row>
    <row r="33" customFormat="false" ht="12.75" hidden="false" customHeight="false" outlineLevel="0" collapsed="false">
      <c r="A33" s="32" t="n">
        <f aca="false">A32+1</f>
        <v>-151</v>
      </c>
      <c r="B33" s="33" t="n">
        <f aca="false">S$2+P$2-SQRT(S$2^2-P$2^2*SIN(A33*PI()/180)^2)-P$2*COS(A33*PI()/180)</f>
        <v>80.6984237192314</v>
      </c>
      <c r="C33" s="34" t="n">
        <f aca="false">ASIN($P$2/$S$2*SIN(A33*PI()/180))*180/PI()</f>
        <v>-8.35297064289762</v>
      </c>
      <c r="D33" s="33" t="n">
        <f aca="false">(P$2^2*(PI()*U$2/30)*SIN(A33*PI()/180)*COS(A33*PI()/180)/SQRT(S$2^2-P$2^2*SIN(A33*PI()/180)^2)+P$2*(PI()*U$2/30)*SIN(A33*PI()/180))/1000</f>
        <v>-13.4029488403441</v>
      </c>
      <c r="E33" s="35" t="n">
        <f aca="false">-1*(PI()^2*U$2^2*P$2*COS(PI()*A33/180)/900+SQRT(2)*PI()^2*U$2^2*P$2^2*(4*(2*S$2^2-P$2^2)*COS(PI()*A33/90)+P$2^2*(COS(PI()*A33/45)+3))/(3600*(P$2^2*COS(PI()*A33/90)+2*S$2^2-P$2^2)^(3/2)))/1000</f>
        <v>23738.3527959139</v>
      </c>
      <c r="F33" s="33" t="n">
        <f aca="false">E33/1000</f>
        <v>23.7383527959139</v>
      </c>
      <c r="G33" s="35" t="n">
        <f aca="false">$W$2*E33</f>
        <v>10682.2587581613</v>
      </c>
      <c r="H33" s="33" t="n">
        <f aca="false">E33*TAN(C33*PI()/180)</f>
        <v>-3485.46764835858</v>
      </c>
      <c r="I33" s="35" t="n">
        <f aca="false">$W$2*H33</f>
        <v>-1568.46044176136</v>
      </c>
      <c r="J33" s="36" t="n">
        <v>0.82325</v>
      </c>
      <c r="K33" s="35" t="n">
        <f aca="false">(J33-1)/10*$R$2^2*PI()/4</f>
        <v>-144.427418045871</v>
      </c>
      <c r="L33" s="35" t="n">
        <f aca="false">G33+K33</f>
        <v>10537.8313401154</v>
      </c>
      <c r="M33" s="37" t="n">
        <f aca="false">L33*TAN(C33*PI()/180)</f>
        <v>-1547.25437504466</v>
      </c>
      <c r="N33" s="31"/>
    </row>
    <row r="34" customFormat="false" ht="12.75" hidden="false" customHeight="false" outlineLevel="0" collapsed="false">
      <c r="A34" s="32" t="n">
        <f aca="false">A33+1</f>
        <v>-150</v>
      </c>
      <c r="B34" s="33" t="n">
        <f aca="false">S$2+P$2-SQRT(S$2^2-P$2^2*SIN(A34*PI()/180)^2)-P$2*COS(A34*PI()/180)</f>
        <v>80.4310571604119</v>
      </c>
      <c r="C34" s="34" t="n">
        <f aca="false">ASIN($P$2/$S$2*SIN(A34*PI()/180))*180/PI()</f>
        <v>-8.61665161997514</v>
      </c>
      <c r="D34" s="33" t="n">
        <f aca="false">(P$2^2*(PI()*U$2/30)*SIN(A34*PI()/180)*COS(A34*PI()/180)/SQRT(S$2^2-P$2^2*SIN(A34*PI()/180)^2)+P$2*(PI()*U$2/30)*SIN(A34*PI()/180))/1000</f>
        <v>-13.8684552952603</v>
      </c>
      <c r="E34" s="35" t="n">
        <f aca="false">-1*(PI()^2*U$2^2*P$2*COS(PI()*A34/180)/900+SQRT(2)*PI()^2*U$2^2*P$2^2*(4*(2*S$2^2-P$2^2)*COS(PI()*A34/90)+P$2^2*(COS(PI()*A34/45)+3))/(3600*(P$2^2*COS(PI()*A34/90)+2*S$2^2-P$2^2)^(3/2)))/1000</f>
        <v>23742.9808358947</v>
      </c>
      <c r="F34" s="33" t="n">
        <f aca="false">E34/1000</f>
        <v>23.7429808358947</v>
      </c>
      <c r="G34" s="35" t="n">
        <f aca="false">$W$2*E34</f>
        <v>10684.3413761526</v>
      </c>
      <c r="H34" s="33" t="n">
        <f aca="false">E34*TAN(C34*PI()/180)</f>
        <v>-3597.84670271125</v>
      </c>
      <c r="I34" s="35" t="n">
        <f aca="false">$W$2*H34</f>
        <v>-1619.03101622006</v>
      </c>
      <c r="J34" s="36" t="n">
        <v>0.82325</v>
      </c>
      <c r="K34" s="35" t="n">
        <f aca="false">(J34-1)/10*$R$2^2*PI()/4</f>
        <v>-144.427418045871</v>
      </c>
      <c r="L34" s="35" t="n">
        <f aca="false">G34+K34</f>
        <v>10539.9139581068</v>
      </c>
      <c r="M34" s="37" t="n">
        <f aca="false">L34*TAN(C34*PI()/180)</f>
        <v>-1597.14548662338</v>
      </c>
      <c r="N34" s="31"/>
      <c r="Z34" s="38"/>
    </row>
    <row r="35" customFormat="false" ht="12.75" hidden="false" customHeight="false" outlineLevel="0" collapsed="false">
      <c r="A35" s="32" t="n">
        <f aca="false">A34+1</f>
        <v>-149</v>
      </c>
      <c r="B35" s="33" t="n">
        <f aca="false">S$2+P$2-SQRT(S$2^2-P$2^2*SIN(A35*PI()/180)^2)-P$2*COS(A35*PI()/180)</f>
        <v>80.1545622627149</v>
      </c>
      <c r="C35" s="34" t="n">
        <f aca="false">ASIN($P$2/$S$2*SIN(A35*PI()/180))*180/PI()</f>
        <v>-8.87787006114994</v>
      </c>
      <c r="D35" s="33" t="n">
        <f aca="false">(P$2^2*(PI()*U$2/30)*SIN(A35*PI()/180)*COS(A35*PI()/180)/SQRT(S$2^2-P$2^2*SIN(A35*PI()/180)^2)+P$2*(PI()*U$2/30)*SIN(A35*PI()/180))/1000</f>
        <v>-14.334032682899</v>
      </c>
      <c r="E35" s="35" t="n">
        <f aca="false">-1*(PI()^2*U$2^2*P$2*COS(PI()*A35/180)/900+SQRT(2)*PI()^2*U$2^2*P$2^2*(4*(2*S$2^2-P$2^2)*COS(PI()*A35/90)+P$2^2*(COS(PI()*A35/45)+3))/(3600*(P$2^2*COS(PI()*A35/90)+2*S$2^2-P$2^2)^(3/2)))/1000</f>
        <v>23745.5515359827</v>
      </c>
      <c r="F35" s="33" t="n">
        <f aca="false">E35/1000</f>
        <v>23.7455515359828</v>
      </c>
      <c r="G35" s="35" t="n">
        <f aca="false">$W$2*E35</f>
        <v>10685.4981911922</v>
      </c>
      <c r="H35" s="33" t="n">
        <f aca="false">E35*TAN(C35*PI()/180)</f>
        <v>-3709.05831139186</v>
      </c>
      <c r="I35" s="35" t="n">
        <f aca="false">$W$2*H35</f>
        <v>-1669.07624012634</v>
      </c>
      <c r="J35" s="36" t="n">
        <v>0.83725</v>
      </c>
      <c r="K35" s="35" t="n">
        <f aca="false">(J35-1)/10*$R$2^2*PI()/4</f>
        <v>-132.987622557089</v>
      </c>
      <c r="L35" s="35" t="n">
        <f aca="false">G35+K35</f>
        <v>10552.5105686351</v>
      </c>
      <c r="M35" s="37" t="n">
        <f aca="false">L35*TAN(C35*PI()/180)</f>
        <v>-1648.30355577701</v>
      </c>
      <c r="N35" s="31"/>
    </row>
    <row r="36" customFormat="false" ht="12.75" hidden="false" customHeight="false" outlineLevel="0" collapsed="false">
      <c r="A36" s="32" t="n">
        <f aca="false">A35+1</f>
        <v>-148</v>
      </c>
      <c r="B36" s="33" t="n">
        <f aca="false">S$2+P$2-SQRT(S$2^2-P$2^2*SIN(A36*PI()/180)^2)-P$2*COS(A36*PI()/180)</f>
        <v>79.8689380448994</v>
      </c>
      <c r="C36" s="34" t="n">
        <f aca="false">ASIN($P$2/$S$2*SIN(A36*PI()/180))*180/PI()</f>
        <v>-9.13654655994578</v>
      </c>
      <c r="D36" s="33" t="n">
        <f aca="false">(P$2^2*(PI()*U$2/30)*SIN(A36*PI()/180)*COS(A36*PI()/180)/SQRT(S$2^2-P$2^2*SIN(A36*PI()/180)^2)+P$2*(PI()*U$2/30)*SIN(A36*PI()/180))/1000</f>
        <v>-14.7996384992414</v>
      </c>
      <c r="E36" s="35" t="n">
        <f aca="false">-1*(PI()^2*U$2^2*P$2*COS(PI()*A36/180)/900+SQRT(2)*PI()^2*U$2^2*P$2^2*(4*(2*S$2^2-P$2^2)*COS(PI()*A36/90)+P$2^2*(COS(PI()*A36/45)+3))/(3600*(P$2^2*COS(PI()*A36/90)+2*S$2^2-P$2^2)^(3/2)))/1000</f>
        <v>23745.8429972537</v>
      </c>
      <c r="F36" s="33" t="n">
        <f aca="false">E36/1000</f>
        <v>23.7458429972537</v>
      </c>
      <c r="G36" s="35" t="n">
        <f aca="false">$W$2*E36</f>
        <v>10685.6293487642</v>
      </c>
      <c r="H36" s="33" t="n">
        <f aca="false">E36*TAN(C36*PI()/180)</f>
        <v>-3819.00446908543</v>
      </c>
      <c r="I36" s="35" t="n">
        <f aca="false">$W$2*H36</f>
        <v>-1718.55201108844</v>
      </c>
      <c r="J36" s="36" t="n">
        <v>0.83725</v>
      </c>
      <c r="K36" s="35" t="n">
        <f aca="false">(J36-1)/10*$R$2^2*PI()/4</f>
        <v>-132.987622557089</v>
      </c>
      <c r="L36" s="35" t="n">
        <f aca="false">G36+K36</f>
        <v>10552.6417262071</v>
      </c>
      <c r="M36" s="37" t="n">
        <f aca="false">L36*TAN(C36*PI()/180)</f>
        <v>-1697.16383274761</v>
      </c>
      <c r="N36" s="31"/>
    </row>
    <row r="37" customFormat="false" ht="12.75" hidden="false" customHeight="false" outlineLevel="0" collapsed="false">
      <c r="A37" s="32" t="n">
        <f aca="false">A36+1</f>
        <v>-147</v>
      </c>
      <c r="B37" s="33" t="n">
        <f aca="false">S$2+P$2-SQRT(S$2^2-P$2^2*SIN(A37*PI()/180)^2)-P$2*COS(A37*PI()/180)</f>
        <v>79.5741844022404</v>
      </c>
      <c r="C37" s="34" t="n">
        <f aca="false">ASIN($P$2/$S$2*SIN(A37*PI()/180))*180/PI()</f>
        <v>-9.3926020509469</v>
      </c>
      <c r="D37" s="33" t="n">
        <f aca="false">(P$2^2*(PI()*U$2/30)*SIN(A37*PI()/180)*COS(A37*PI()/180)/SQRT(S$2^2-P$2^2*SIN(A37*PI()/180)^2)+P$2*(PI()*U$2/30)*SIN(A37*PI()/180))/1000</f>
        <v>-15.2652258209046</v>
      </c>
      <c r="E37" s="35" t="n">
        <f aca="false">-1*(PI()^2*U$2^2*P$2*COS(PI()*A37/180)/900+SQRT(2)*PI()^2*U$2^2*P$2^2*(4*(2*S$2^2-P$2^2)*COS(PI()*A37/90)+P$2^2*(COS(PI()*A37/45)+3))/(3600*(P$2^2*COS(PI()*A37/90)+2*S$2^2-P$2^2)^(3/2)))/1000</f>
        <v>23743.6263617455</v>
      </c>
      <c r="F37" s="33" t="n">
        <f aca="false">E37/1000</f>
        <v>23.7436263617455</v>
      </c>
      <c r="G37" s="35" t="n">
        <f aca="false">$W$2*E37</f>
        <v>10684.6318627855</v>
      </c>
      <c r="H37" s="33" t="n">
        <f aca="false">E37*TAN(C37*PI()/180)</f>
        <v>-3927.58215787781</v>
      </c>
      <c r="I37" s="35" t="n">
        <f aca="false">$W$2*H37</f>
        <v>-1767.41197104501</v>
      </c>
      <c r="J37" s="36" t="n">
        <v>0.82325</v>
      </c>
      <c r="K37" s="35" t="n">
        <f aca="false">(J37-1)/10*$R$2^2*PI()/4</f>
        <v>-144.427418045871</v>
      </c>
      <c r="L37" s="35" t="n">
        <f aca="false">G37+K37</f>
        <v>10540.2044447396</v>
      </c>
      <c r="M37" s="37" t="n">
        <f aca="false">L37*TAN(C37*PI()/180)</f>
        <v>-1743.52132596903</v>
      </c>
      <c r="N37" s="31"/>
    </row>
    <row r="38" customFormat="false" ht="12.75" hidden="false" customHeight="false" outlineLevel="0" collapsed="false">
      <c r="A38" s="32" t="n">
        <f aca="false">A37+1</f>
        <v>-146</v>
      </c>
      <c r="B38" s="33" t="n">
        <f aca="false">S$2+P$2-SQRT(S$2^2-P$2^2*SIN(A38*PI()/180)^2)-P$2*COS(A38*PI()/180)</f>
        <v>79.2703021945141</v>
      </c>
      <c r="C38" s="34" t="n">
        <f aca="false">ASIN($P$2/$S$2*SIN(A38*PI()/180))*180/PI()</f>
        <v>-9.64595783274046</v>
      </c>
      <c r="D38" s="33" t="n">
        <f aca="false">(P$2^2*(PI()*U$2/30)*SIN(A38*PI()/180)*COS(A38*PI()/180)/SQRT(S$2^2-P$2^2*SIN(A38*PI()/180)^2)+P$2*(PI()*U$2/30)*SIN(A38*PI()/180))/1000</f>
        <v>-15.7307431698149</v>
      </c>
      <c r="E38" s="35" t="n">
        <f aca="false">-1*(PI()^2*U$2^2*P$2*COS(PI()*A38/180)/900+SQRT(2)*PI()^2*U$2^2*P$2^2*(4*(2*S$2^2-P$2^2)*COS(PI()*A38/90)+P$2^2*(COS(PI()*A38/45)+3))/(3600*(P$2^2*COS(PI()*A38/90)+2*S$2^2-P$2^2)^(3/2)))/1000</f>
        <v>23738.6659298577</v>
      </c>
      <c r="F38" s="33" t="n">
        <f aca="false">E38/1000</f>
        <v>23.7386659298577</v>
      </c>
      <c r="G38" s="35" t="n">
        <f aca="false">$W$2*E38</f>
        <v>10682.3996684359</v>
      </c>
      <c r="H38" s="33" t="n">
        <f aca="false">E38*TAN(C38*PI()/180)</f>
        <v>-4034.68333682608</v>
      </c>
      <c r="I38" s="35" t="n">
        <f aca="false">$W$2*H38</f>
        <v>-1815.60750157174</v>
      </c>
      <c r="J38" s="36" t="n">
        <v>0.83725</v>
      </c>
      <c r="K38" s="35" t="n">
        <f aca="false">(J38-1)/10*$R$2^2*PI()/4</f>
        <v>-132.987622557089</v>
      </c>
      <c r="L38" s="35" t="n">
        <f aca="false">G38+K38</f>
        <v>10549.4120458789</v>
      </c>
      <c r="M38" s="37" t="n">
        <f aca="false">L38*TAN(C38*PI()/180)</f>
        <v>-1793.00459093132</v>
      </c>
      <c r="N38" s="31"/>
    </row>
    <row r="39" customFormat="false" ht="12.75" hidden="false" customHeight="false" outlineLevel="0" collapsed="false">
      <c r="A39" s="32" t="n">
        <f aca="false">A38+1</f>
        <v>-145</v>
      </c>
      <c r="B39" s="33" t="n">
        <f aca="false">S$2+P$2-SQRT(S$2^2-P$2^2*SIN(A39*PI()/180)^2)-P$2*COS(A39*PI()/180)</f>
        <v>78.9572933366122</v>
      </c>
      <c r="C39" s="34" t="n">
        <f aca="false">ASIN($P$2/$S$2*SIN(A39*PI()/180))*180/PI()</f>
        <v>-9.89653559185603</v>
      </c>
      <c r="D39" s="33" t="n">
        <f aca="false">(P$2^2*(PI()*U$2/30)*SIN(A39*PI()/180)*COS(A39*PI()/180)/SQRT(S$2^2-P$2^2*SIN(A39*PI()/180)^2)+P$2*(PI()*U$2/30)*SIN(A39*PI()/180))/1000</f>
        <v>-16.196134380344</v>
      </c>
      <c r="E39" s="35" t="n">
        <f aca="false">-1*(PI()^2*U$2^2*P$2*COS(PI()*A39/180)/900+SQRT(2)*PI()^2*U$2^2*P$2^2*(4*(2*S$2^2-P$2^2)*COS(PI()*A39/90)+P$2^2*(COS(PI()*A39/45)+3))/(3600*(P$2^2*COS(PI()*A39/90)+2*S$2^2-P$2^2)^(3/2)))/1000</f>
        <v>23730.7192944395</v>
      </c>
      <c r="F39" s="33" t="n">
        <f aca="false">E39/1000</f>
        <v>23.7307192944395</v>
      </c>
      <c r="G39" s="35" t="n">
        <f aca="false">$W$2*E39</f>
        <v>10678.8236824978</v>
      </c>
      <c r="H39" s="33" t="n">
        <f aca="false">E39*TAN(C39*PI()/180)</f>
        <v>-4140.19495017539</v>
      </c>
      <c r="I39" s="35" t="n">
        <f aca="false">$W$2*H39</f>
        <v>-1863.08772757893</v>
      </c>
      <c r="J39" s="36" t="n">
        <v>0.83725</v>
      </c>
      <c r="K39" s="35" t="n">
        <f aca="false">(J39-1)/10*$R$2^2*PI()/4</f>
        <v>-132.987622557089</v>
      </c>
      <c r="L39" s="35" t="n">
        <f aca="false">G39+K39</f>
        <v>10545.8360599407</v>
      </c>
      <c r="M39" s="37" t="n">
        <f aca="false">L39*TAN(C39*PI()/180)</f>
        <v>-1839.88595790161</v>
      </c>
      <c r="N39" s="31"/>
    </row>
    <row r="40" customFormat="false" ht="12.75" hidden="false" customHeight="false" outlineLevel="0" collapsed="false">
      <c r="A40" s="32" t="n">
        <f aca="false">A39+1</f>
        <v>-144</v>
      </c>
      <c r="B40" s="33" t="n">
        <f aca="false">S$2+P$2-SQRT(S$2^2-P$2^2*SIN(A40*PI()/180)^2)-P$2*COS(A40*PI()/180)</f>
        <v>78.6351608917346</v>
      </c>
      <c r="C40" s="34" t="n">
        <f aca="false">ASIN($P$2/$S$2*SIN(A40*PI()/180))*180/PI()</f>
        <v>-10.1442574277089</v>
      </c>
      <c r="D40" s="33" t="n">
        <f aca="false">(P$2^2*(PI()*U$2/30)*SIN(A40*PI()/180)*COS(A40*PI()/180)/SQRT(S$2^2-P$2^2*SIN(A40*PI()/180)^2)+P$2*(PI()*U$2/30)*SIN(A40*PI()/180))/1000</f>
        <v>-16.6613384692469</v>
      </c>
      <c r="E40" s="35" t="n">
        <f aca="false">-1*(PI()^2*U$2^2*P$2*COS(PI()*A40/180)/900+SQRT(2)*PI()^2*U$2^2*P$2^2*(4*(2*S$2^2-P$2^2)*COS(PI()*A40/90)+P$2^2*(COS(PI()*A40/45)+3))/(3600*(P$2^2*COS(PI()*A40/90)+2*S$2^2-P$2^2)^(3/2)))/1000</f>
        <v>23719.5374925513</v>
      </c>
      <c r="F40" s="33" t="n">
        <f aca="false">E40/1000</f>
        <v>23.7195374925513</v>
      </c>
      <c r="G40" s="35" t="n">
        <f aca="false">$W$2*E40</f>
        <v>10673.7918716481</v>
      </c>
      <c r="H40" s="33" t="n">
        <f aca="false">E40*TAN(C40*PI()/180)</f>
        <v>-4243.99895525601</v>
      </c>
      <c r="I40" s="35" t="n">
        <f aca="false">$W$2*H40</f>
        <v>-1909.79952986521</v>
      </c>
      <c r="J40" s="36" t="n">
        <v>0.83725</v>
      </c>
      <c r="K40" s="35" t="n">
        <f aca="false">(J40-1)/10*$R$2^2*PI()/4</f>
        <v>-132.987622557089</v>
      </c>
      <c r="L40" s="35" t="n">
        <f aca="false">G40+K40</f>
        <v>10540.804249091</v>
      </c>
      <c r="M40" s="37" t="n">
        <f aca="false">L40*TAN(C40*PI()/180)</f>
        <v>-1886.0048276552</v>
      </c>
      <c r="N40" s="31"/>
      <c r="Z40" s="38"/>
    </row>
    <row r="41" customFormat="false" ht="12.75" hidden="false" customHeight="false" outlineLevel="0" collapsed="false">
      <c r="A41" s="32" t="n">
        <f aca="false">A40+1</f>
        <v>-143</v>
      </c>
      <c r="B41" s="33" t="n">
        <f aca="false">S$2+P$2-SQRT(S$2^2-P$2^2*SIN(A41*PI()/180)^2)-P$2*COS(A41*PI()/180)</f>
        <v>78.3039091671022</v>
      </c>
      <c r="C41" s="34" t="n">
        <f aca="false">ASIN($P$2/$S$2*SIN(A41*PI()/180))*180/PI()</f>
        <v>-10.3890458785511</v>
      </c>
      <c r="D41" s="33" t="n">
        <f aca="false">(P$2^2*(PI()*U$2/30)*SIN(A41*PI()/180)*COS(A41*PI()/180)/SQRT(S$2^2-P$2^2*SIN(A41*PI()/180)^2)+P$2*(PI()*U$2/30)*SIN(A41*PI()/180))/1000</f>
        <v>-17.1262895087564</v>
      </c>
      <c r="E41" s="35" t="n">
        <f aca="false">-1*(PI()^2*U$2^2*P$2*COS(PI()*A41/180)/900+SQRT(2)*PI()^2*U$2^2*P$2^2*(4*(2*S$2^2-P$2^2)*COS(PI()*A41/90)+P$2^2*(COS(PI()*A41/45)+3))/(3600*(P$2^2*COS(PI()*A41/90)+2*S$2^2-P$2^2)^(3/2)))/1000</f>
        <v>23704.8651758665</v>
      </c>
      <c r="F41" s="33" t="n">
        <f aca="false">E41/1000</f>
        <v>23.7048651758665</v>
      </c>
      <c r="G41" s="35" t="n">
        <f aca="false">$W$2*E41</f>
        <v>10667.1893291399</v>
      </c>
      <c r="H41" s="33" t="n">
        <f aca="false">E41*TAN(C41*PI()/180)</f>
        <v>-4345.9723710878</v>
      </c>
      <c r="I41" s="35" t="n">
        <f aca="false">$W$2*H41</f>
        <v>-1955.68756698951</v>
      </c>
      <c r="J41" s="36" t="n">
        <v>0.83725</v>
      </c>
      <c r="K41" s="35" t="n">
        <f aca="false">(J41-1)/10*$R$2^2*PI()/4</f>
        <v>-132.987622557089</v>
      </c>
      <c r="L41" s="35" t="n">
        <f aca="false">G41+K41</f>
        <v>10534.2017065828</v>
      </c>
      <c r="M41" s="37" t="n">
        <f aca="false">L41*TAN(C41*PI()/180)</f>
        <v>-1931.30605167432</v>
      </c>
      <c r="N41" s="31"/>
    </row>
    <row r="42" customFormat="false" ht="12.75" hidden="false" customHeight="false" outlineLevel="0" collapsed="false">
      <c r="A42" s="32" t="n">
        <f aca="false">A41+1</f>
        <v>-142</v>
      </c>
      <c r="B42" s="33" t="n">
        <f aca="false">S$2+P$2-SQRT(S$2^2-P$2^2*SIN(A42*PI()/180)^2)-P$2*COS(A42*PI()/180)</f>
        <v>77.9635438121241</v>
      </c>
      <c r="C42" s="34" t="n">
        <f aca="false">ASIN($P$2/$S$2*SIN(A42*PI()/180))*180/PI()</f>
        <v>-10.6308239484308</v>
      </c>
      <c r="D42" s="33" t="n">
        <f aca="false">(P$2^2*(PI()*U$2/30)*SIN(A42*PI()/180)*COS(A42*PI()/180)/SQRT(S$2^2-P$2^2*SIN(A42*PI()/180)^2)+P$2*(PI()*U$2/30)*SIN(A42*PI()/180))/1000</f>
        <v>-17.5909165032093</v>
      </c>
      <c r="E42" s="35" t="n">
        <f aca="false">-1*(PI()^2*U$2^2*P$2*COS(PI()*A42/180)/900+SQRT(2)*PI()^2*U$2^2*P$2^2*(4*(2*S$2^2-P$2^2)*COS(PI()*A42/90)+P$2^2*(COS(PI()*A42/45)+3))/(3600*(P$2^2*COS(PI()*A42/90)+2*S$2^2-P$2^2)^(3/2)))/1000</f>
        <v>23686.4408006592</v>
      </c>
      <c r="F42" s="33" t="n">
        <f aca="false">E42/1000</f>
        <v>23.6864408006592</v>
      </c>
      <c r="G42" s="35" t="n">
        <f aca="false">$W$2*E42</f>
        <v>10658.8983602966</v>
      </c>
      <c r="H42" s="33" t="n">
        <f aca="false">E42*TAN(C42*PI()/180)</f>
        <v>-4445.98734870535</v>
      </c>
      <c r="I42" s="35" t="n">
        <f aca="false">$W$2*H42</f>
        <v>-2000.69430691741</v>
      </c>
      <c r="J42" s="36" t="n">
        <v>0.85125</v>
      </c>
      <c r="K42" s="35" t="n">
        <f aca="false">(J42-1)/10*$R$2^2*PI()/4</f>
        <v>-121.547827068307</v>
      </c>
      <c r="L42" s="35" t="n">
        <f aca="false">G42+K42</f>
        <v>10537.3505332283</v>
      </c>
      <c r="M42" s="37" t="n">
        <f aca="false">L42*TAN(C42*PI()/180)</f>
        <v>-1977.87956214608</v>
      </c>
      <c r="N42" s="31"/>
    </row>
    <row r="43" customFormat="false" ht="12.75" hidden="false" customHeight="false" outlineLevel="0" collapsed="false">
      <c r="A43" s="32" t="n">
        <f aca="false">A42+1</f>
        <v>-141</v>
      </c>
      <c r="B43" s="33" t="n">
        <f aca="false">S$2+P$2-SQRT(S$2^2-P$2^2*SIN(A43*PI()/180)^2)-P$2*COS(A43*PI()/180)</f>
        <v>77.6140719189456</v>
      </c>
      <c r="C43" s="34" t="n">
        <f aca="false">ASIN($P$2/$S$2*SIN(A43*PI()/180))*180/PI()</f>
        <v>-10.8695151351585</v>
      </c>
      <c r="D43" s="33" t="n">
        <f aca="false">(P$2^2*(PI()*U$2/30)*SIN(A43*PI()/180)*COS(A43*PI()/180)/SQRT(S$2^2-P$2^2*SIN(A43*PI()/180)^2)+P$2*(PI()*U$2/30)*SIN(A43*PI()/180))/1000</f>
        <v>-18.0551432695972</v>
      </c>
      <c r="E43" s="35" t="n">
        <f aca="false">-1*(PI()^2*U$2^2*P$2*COS(PI()*A43/180)/900+SQRT(2)*PI()^2*U$2^2*P$2^2*(4*(2*S$2^2-P$2^2)*COS(PI()*A43/90)+P$2^2*(COS(PI()*A43/45)+3))/(3600*(P$2^2*COS(PI()*A43/90)+2*S$2^2-P$2^2)^(3/2)))/1000</f>
        <v>23663.9968382868</v>
      </c>
      <c r="F43" s="33" t="n">
        <f aca="false">E43/1000</f>
        <v>23.6639968382868</v>
      </c>
      <c r="G43" s="35" t="n">
        <f aca="false">$W$2*E43</f>
        <v>10648.7985772291</v>
      </c>
      <c r="H43" s="33" t="n">
        <f aca="false">E43*TAN(C43*PI()/180)</f>
        <v>-4543.91126419455</v>
      </c>
      <c r="I43" s="35" t="n">
        <f aca="false">$W$2*H43</f>
        <v>-2044.76006888755</v>
      </c>
      <c r="J43" s="36" t="n">
        <v>0.85125</v>
      </c>
      <c r="K43" s="35" t="n">
        <f aca="false">(J43-1)/10*$R$2^2*PI()/4</f>
        <v>-121.547827068307</v>
      </c>
      <c r="L43" s="35" t="n">
        <f aca="false">G43+K43</f>
        <v>10527.2507501608</v>
      </c>
      <c r="M43" s="37" t="n">
        <f aca="false">L43*TAN(C43*PI()/180)</f>
        <v>-2021.42070891686</v>
      </c>
      <c r="N43" s="31"/>
    </row>
    <row r="44" customFormat="false" ht="12.75" hidden="false" customHeight="false" outlineLevel="0" collapsed="false">
      <c r="A44" s="32" t="n">
        <f aca="false">A43+1</f>
        <v>-140</v>
      </c>
      <c r="B44" s="33" t="n">
        <f aca="false">S$2+P$2-SQRT(S$2^2-P$2^2*SIN(A44*PI()/180)^2)-P$2*COS(A44*PI()/180)</f>
        <v>77.2555021252973</v>
      </c>
      <c r="C44" s="34" t="n">
        <f aca="false">ASIN($P$2/$S$2*SIN(A44*PI()/180))*180/PI()</f>
        <v>-11.1050434592752</v>
      </c>
      <c r="D44" s="33" t="n">
        <f aca="false">(P$2^2*(PI()*U$2/30)*SIN(A44*PI()/180)*COS(A44*PI()/180)/SQRT(S$2^2-P$2^2*SIN(A44*PI()/180)^2)+P$2*(PI()*U$2/30)*SIN(A44*PI()/180))/1000</f>
        <v>-18.5188883224527</v>
      </c>
      <c r="E44" s="35" t="n">
        <f aca="false">-1*(PI()^2*U$2^2*P$2*COS(PI()*A44/180)/900+SQRT(2)*PI()^2*U$2^2*P$2^2*(4*(2*S$2^2-P$2^2)*COS(PI()*A44/90)+P$2^2*(COS(PI()*A44/45)+3))/(3600*(P$2^2*COS(PI()*A44/90)+2*S$2^2-P$2^2)^(3/2)))/1000</f>
        <v>23637.2600070439</v>
      </c>
      <c r="F44" s="33" t="n">
        <f aca="false">E44/1000</f>
        <v>23.6372600070439</v>
      </c>
      <c r="G44" s="35" t="n">
        <f aca="false">$W$2*E44</f>
        <v>10636.7670031697</v>
      </c>
      <c r="H44" s="33" t="n">
        <f aca="false">E44*TAN(C44*PI()/180)</f>
        <v>-4639.6068353997</v>
      </c>
      <c r="I44" s="35" t="n">
        <f aca="false">$W$2*H44</f>
        <v>-2087.82307592987</v>
      </c>
      <c r="J44" s="36" t="n">
        <v>0.85125</v>
      </c>
      <c r="K44" s="35" t="n">
        <f aca="false">(J44-1)/10*$R$2^2*PI()/4</f>
        <v>-121.547827068307</v>
      </c>
      <c r="L44" s="35" t="n">
        <f aca="false">G44+K44</f>
        <v>10515.2191761014</v>
      </c>
      <c r="M44" s="37" t="n">
        <f aca="false">L44*TAN(C44*PI()/180)</f>
        <v>-2063.96522907596</v>
      </c>
      <c r="N44" s="31"/>
    </row>
    <row r="45" customFormat="false" ht="12.75" hidden="false" customHeight="false" outlineLevel="0" collapsed="false">
      <c r="A45" s="32" t="n">
        <f aca="false">A44+1</f>
        <v>-139</v>
      </c>
      <c r="B45" s="33" t="n">
        <f aca="false">S$2+P$2-SQRT(S$2^2-P$2^2*SIN(A45*PI()/180)^2)-P$2*COS(A45*PI()/180)</f>
        <v>76.8878447195544</v>
      </c>
      <c r="C45" s="34" t="n">
        <f aca="false">ASIN($P$2/$S$2*SIN(A45*PI()/180))*180/PI()</f>
        <v>-11.3373334940127</v>
      </c>
      <c r="D45" s="33" t="n">
        <f aca="false">(P$2^2*(PI()*U$2/30)*SIN(A45*PI()/180)*COS(A45*PI()/180)/SQRT(S$2^2-P$2^2*SIN(A45*PI()/180)^2)+P$2*(PI()*U$2/30)*SIN(A45*PI()/180))/1000</f>
        <v>-18.9820647634981</v>
      </c>
      <c r="E45" s="35" t="n">
        <f aca="false">-1*(PI()^2*U$2^2*P$2*COS(PI()*A45/180)/900+SQRT(2)*PI()^2*U$2^2*P$2^2*(4*(2*S$2^2-P$2^2)*COS(PI()*A45/90)+P$2^2*(COS(PI()*A45/45)+3))/(3600*(P$2^2*COS(PI()*A45/90)+2*S$2^2-P$2^2)^(3/2)))/1000</f>
        <v>23605.9515262122</v>
      </c>
      <c r="F45" s="33" t="n">
        <f aca="false">E45/1000</f>
        <v>23.6059515262122</v>
      </c>
      <c r="G45" s="35" t="n">
        <f aca="false">$W$2*E45</f>
        <v>10622.6781867955</v>
      </c>
      <c r="H45" s="33" t="n">
        <f aca="false">E45*TAN(C45*PI()/180)</f>
        <v>-4732.93226321968</v>
      </c>
      <c r="I45" s="35" t="n">
        <f aca="false">$W$2*H45</f>
        <v>-2129.81951844886</v>
      </c>
      <c r="J45" s="36" t="n">
        <v>0.83725</v>
      </c>
      <c r="K45" s="35" t="n">
        <f aca="false">(J45-1)/10*$R$2^2*PI()/4</f>
        <v>-132.987622557089</v>
      </c>
      <c r="L45" s="35" t="n">
        <f aca="false">G45+K45</f>
        <v>10489.6905642384</v>
      </c>
      <c r="M45" s="37" t="n">
        <f aca="false">L45*TAN(C45*PI()/180)</f>
        <v>-2103.15584387889</v>
      </c>
      <c r="N45" s="31"/>
    </row>
    <row r="46" customFormat="false" ht="12.75" hidden="false" customHeight="false" outlineLevel="0" collapsed="false">
      <c r="A46" s="32" t="n">
        <f aca="false">A45+1</f>
        <v>-138</v>
      </c>
      <c r="B46" s="33" t="n">
        <f aca="false">S$2+P$2-SQRT(S$2^2-P$2^2*SIN(A46*PI()/180)^2)-P$2*COS(A46*PI()/180)</f>
        <v>76.5111117479103</v>
      </c>
      <c r="C46" s="34" t="n">
        <f aca="false">ASIN($P$2/$S$2*SIN(A46*PI()/180))*180/PI()</f>
        <v>-11.5663103962368</v>
      </c>
      <c r="D46" s="33" t="n">
        <f aca="false">(P$2^2*(PI()*U$2/30)*SIN(A46*PI()/180)*COS(A46*PI()/180)/SQRT(S$2^2-P$2^2*SIN(A46*PI()/180)^2)+P$2*(PI()*U$2/30)*SIN(A46*PI()/180))/1000</f>
        <v>-19.4445801764993</v>
      </c>
      <c r="E46" s="35" t="n">
        <f aca="false">-1*(PI()^2*U$2^2*P$2*COS(PI()*A46/180)/900+SQRT(2)*PI()^2*U$2^2*P$2^2*(4*(2*S$2^2-P$2^2)*COS(PI()*A46/90)+P$2^2*(COS(PI()*A46/45)+3))/(3600*(P$2^2*COS(PI()*A46/90)+2*S$2^2-P$2^2)^(3/2)))/1000</f>
        <v>23569.787393084</v>
      </c>
      <c r="F46" s="33" t="n">
        <f aca="false">E46/1000</f>
        <v>23.569787393084</v>
      </c>
      <c r="G46" s="35" t="n">
        <f aca="false">$W$2*E46</f>
        <v>10606.4043268878</v>
      </c>
      <c r="H46" s="33" t="n">
        <f aca="false">E46*TAN(C46*PI()/180)</f>
        <v>-4823.74139836031</v>
      </c>
      <c r="I46" s="35" t="n">
        <f aca="false">$W$2*H46</f>
        <v>-2170.68362926214</v>
      </c>
      <c r="J46" s="36" t="n">
        <v>0.82325</v>
      </c>
      <c r="K46" s="35" t="n">
        <f aca="false">(J46-1)/10*$R$2^2*PI()/4</f>
        <v>-144.427418045871</v>
      </c>
      <c r="L46" s="35" t="n">
        <f aca="false">G46+K46</f>
        <v>10461.9769088419</v>
      </c>
      <c r="M46" s="37" t="n">
        <f aca="false">L46*TAN(C46*PI()/180)</f>
        <v>-2141.12542816905</v>
      </c>
      <c r="N46" s="31"/>
    </row>
    <row r="47" customFormat="false" ht="12.75" hidden="false" customHeight="false" outlineLevel="0" collapsed="false">
      <c r="A47" s="32" t="n">
        <f aca="false">A46+1</f>
        <v>-137</v>
      </c>
      <c r="B47" s="33" t="n">
        <f aca="false">S$2+P$2-SQRT(S$2^2-P$2^2*SIN(A47*PI()/180)^2)-P$2*COS(A47*PI()/180)</f>
        <v>76.1253171235566</v>
      </c>
      <c r="C47" s="34" t="n">
        <f aca="false">ASIN($P$2/$S$2*SIN(A47*PI()/180))*180/PI()</f>
        <v>-11.7918999383558</v>
      </c>
      <c r="D47" s="33" t="n">
        <f aca="false">(P$2^2*(PI()*U$2/30)*SIN(A47*PI()/180)*COS(A47*PI()/180)/SQRT(S$2^2-P$2^2*SIN(A47*PI()/180)^2)+P$2*(PI()*U$2/30)*SIN(A47*PI()/180))/1000</f>
        <v>-19.9063365277826</v>
      </c>
      <c r="E47" s="35" t="n">
        <f aca="false">-1*(PI()^2*U$2^2*P$2*COS(PI()*A47/180)/900+SQRT(2)*PI()^2*U$2^2*P$2^2*(4*(2*S$2^2-P$2^2)*COS(PI()*A47/90)+P$2^2*(COS(PI()*A47/45)+3))/(3600*(P$2^2*COS(PI()*A47/90)+2*S$2^2-P$2^2)^(3/2)))/1000</f>
        <v>23528.4786836669</v>
      </c>
      <c r="F47" s="33" t="n">
        <f aca="false">E47/1000</f>
        <v>23.5284786836669</v>
      </c>
      <c r="G47" s="35" t="n">
        <f aca="false">$W$2*E47</f>
        <v>10587.8154076501</v>
      </c>
      <c r="H47" s="33" t="n">
        <f aca="false">E47*TAN(C47*PI()/180)</f>
        <v>-4911.88393434888</v>
      </c>
      <c r="I47" s="35" t="n">
        <f aca="false">$W$2*H47</f>
        <v>-2210.347770457</v>
      </c>
      <c r="J47" s="36" t="n">
        <v>0.85125</v>
      </c>
      <c r="K47" s="35" t="n">
        <f aca="false">(J47-1)/10*$R$2^2*PI()/4</f>
        <v>-121.547827068307</v>
      </c>
      <c r="L47" s="35" t="n">
        <f aca="false">G47+K47</f>
        <v>10466.2675805818</v>
      </c>
      <c r="M47" s="37" t="n">
        <f aca="false">L47*TAN(C47*PI()/180)</f>
        <v>-2184.97303938922</v>
      </c>
      <c r="N47" s="31"/>
    </row>
    <row r="48" customFormat="false" ht="12.75" hidden="false" customHeight="false" outlineLevel="0" collapsed="false">
      <c r="A48" s="32" t="n">
        <f aca="false">A47+1</f>
        <v>-136</v>
      </c>
      <c r="B48" s="33" t="n">
        <f aca="false">S$2+P$2-SQRT(S$2^2-P$2^2*SIN(A48*PI()/180)^2)-P$2*COS(A48*PI()/180)</f>
        <v>75.7304767377548</v>
      </c>
      <c r="C48" s="34" t="n">
        <f aca="false">ASIN($P$2/$S$2*SIN(A48*PI()/180))*180/PI()</f>
        <v>-12.0140285411777</v>
      </c>
      <c r="D48" s="33" t="n">
        <f aca="false">(P$2^2*(PI()*U$2/30)*SIN(A48*PI()/180)*COS(A48*PI()/180)/SQRT(S$2^2-P$2^2*SIN(A48*PI()/180)^2)+P$2*(PI()*U$2/30)*SIN(A48*PI()/180))/1000</f>
        <v>-20.3672300728856</v>
      </c>
      <c r="E48" s="35" t="n">
        <f aca="false">-1*(PI()^2*U$2^2*P$2*COS(PI()*A48/180)/900+SQRT(2)*PI()^2*U$2^2*P$2^2*(4*(2*S$2^2-P$2^2)*COS(PI()*A48/90)+P$2^2*(COS(PI()*A48/45)+3))/(3600*(P$2^2*COS(PI()*A48/90)+2*S$2^2-P$2^2)^(3/2)))/1000</f>
        <v>23481.7318777148</v>
      </c>
      <c r="F48" s="33" t="n">
        <f aca="false">E48/1000</f>
        <v>23.4817318777148</v>
      </c>
      <c r="G48" s="35" t="n">
        <f aca="false">$W$2*E48</f>
        <v>10566.7793449717</v>
      </c>
      <c r="H48" s="33" t="n">
        <f aca="false">E48*TAN(C48*PI()/180)</f>
        <v>-4997.20562754407</v>
      </c>
      <c r="I48" s="35" t="n">
        <f aca="false">$W$2*H48</f>
        <v>-2248.74253239483</v>
      </c>
      <c r="J48" s="36" t="n">
        <v>0.85125</v>
      </c>
      <c r="K48" s="35" t="n">
        <f aca="false">(J48-1)/10*$R$2^2*PI()/4</f>
        <v>-121.547827068307</v>
      </c>
      <c r="L48" s="35" t="n">
        <f aca="false">G48+K48</f>
        <v>10445.2315179034</v>
      </c>
      <c r="M48" s="37" t="n">
        <f aca="false">L48*TAN(C48*PI()/180)</f>
        <v>-2222.87563771242</v>
      </c>
      <c r="N48" s="31"/>
    </row>
    <row r="49" customFormat="false" ht="12.75" hidden="false" customHeight="false" outlineLevel="0" collapsed="false">
      <c r="A49" s="32" t="n">
        <f aca="false">A48+1</f>
        <v>-135</v>
      </c>
      <c r="B49" s="33" t="n">
        <f aca="false">S$2+P$2-SQRT(S$2^2-P$2^2*SIN(A49*PI()/180)^2)-P$2*COS(A49*PI()/180)</f>
        <v>75.3266085726737</v>
      </c>
      <c r="C49" s="34" t="n">
        <f aca="false">ASIN($P$2/$S$2*SIN(A49*PI()/180))*180/PI()</f>
        <v>-12.2326233076921</v>
      </c>
      <c r="D49" s="33" t="n">
        <f aca="false">(P$2^2*(PI()*U$2/30)*SIN(A49*PI()/180)*COS(A49*PI()/180)/SQRT(S$2^2-P$2^2*SIN(A49*PI()/180)^2)+P$2*(PI()*U$2/30)*SIN(A49*PI()/180))/1000</f>
        <v>-20.8271512698238</v>
      </c>
      <c r="E49" s="35" t="n">
        <f aca="false">-1*(PI()^2*U$2^2*P$2*COS(PI()*A49/180)/900+SQRT(2)*PI()^2*U$2^2*P$2^2*(4*(2*S$2^2-P$2^2)*COS(PI()*A49/90)+P$2^2*(COS(PI()*A49/45)+3))/(3600*(P$2^2*COS(PI()*A49/90)+2*S$2^2-P$2^2)^(3/2)))/1000</f>
        <v>23429.2492086476</v>
      </c>
      <c r="F49" s="33" t="n">
        <f aca="false">E49/1000</f>
        <v>23.4292492086476</v>
      </c>
      <c r="G49" s="35" t="n">
        <f aca="false">$W$2*E49</f>
        <v>10543.1621438914</v>
      </c>
      <c r="H49" s="33" t="n">
        <f aca="false">E49*TAN(C49*PI()/180)</f>
        <v>-5079.54854479113</v>
      </c>
      <c r="I49" s="35" t="n">
        <f aca="false">$W$2*H49</f>
        <v>-2285.79684515601</v>
      </c>
      <c r="J49" s="36" t="n">
        <v>0.85125</v>
      </c>
      <c r="K49" s="35" t="n">
        <f aca="false">(J49-1)/10*$R$2^2*PI()/4</f>
        <v>-121.547827068307</v>
      </c>
      <c r="L49" s="35" t="n">
        <f aca="false">G49+K49</f>
        <v>10421.6143168231</v>
      </c>
      <c r="M49" s="37" t="n">
        <f aca="false">L49*TAN(C49*PI()/180)</f>
        <v>-2259.44482326196</v>
      </c>
      <c r="N49" s="31"/>
    </row>
    <row r="50" customFormat="false" ht="12.75" hidden="false" customHeight="false" outlineLevel="0" collapsed="false">
      <c r="A50" s="32" t="n">
        <f aca="false">A49+1</f>
        <v>-134</v>
      </c>
      <c r="B50" s="33" t="n">
        <f aca="false">S$2+P$2-SQRT(S$2^2-P$2^2*SIN(A50*PI()/180)^2)-P$2*COS(A50*PI()/180)</f>
        <v>74.9137328158594</v>
      </c>
      <c r="C50" s="34" t="n">
        <f aca="false">ASIN($P$2/$S$2*SIN(A50*PI()/180))*180/PI()</f>
        <v>-12.4476120577524</v>
      </c>
      <c r="D50" s="33" t="n">
        <f aca="false">(P$2^2*(PI()*U$2/30)*SIN(A50*PI()/180)*COS(A50*PI()/180)/SQRT(S$2^2-P$2^2*SIN(A50*PI()/180)^2)+P$2*(PI()*U$2/30)*SIN(A50*PI()/180))/1000</f>
        <v>-21.2859846994667</v>
      </c>
      <c r="E50" s="35" t="n">
        <f aca="false">-1*(PI()^2*U$2^2*P$2*COS(PI()*A50/180)/900+SQRT(2)*PI()^2*U$2^2*P$2^2*(4*(2*S$2^2-P$2^2)*COS(PI()*A50/90)+P$2^2*(COS(PI()*A50/45)+3))/(3600*(P$2^2*COS(PI()*A50/90)+2*S$2^2-P$2^2)^(3/2)))/1000</f>
        <v>23370.7290388348</v>
      </c>
      <c r="F50" s="33" t="n">
        <f aca="false">E50/1000</f>
        <v>23.3707290388348</v>
      </c>
      <c r="G50" s="35" t="n">
        <f aca="false">$W$2*E50</f>
        <v>10516.8280674757</v>
      </c>
      <c r="H50" s="33" t="n">
        <f aca="false">E50*TAN(C50*PI()/180)</f>
        <v>-5158.75133927656</v>
      </c>
      <c r="I50" s="35" t="n">
        <f aca="false">$W$2*H50</f>
        <v>-2321.43810267445</v>
      </c>
      <c r="J50" s="36" t="n">
        <v>0.83725</v>
      </c>
      <c r="K50" s="35" t="n">
        <f aca="false">(J50-1)/10*$R$2^2*PI()/4</f>
        <v>-132.987622557089</v>
      </c>
      <c r="L50" s="35" t="n">
        <f aca="false">G50+K50</f>
        <v>10383.8404449186</v>
      </c>
      <c r="M50" s="37" t="n">
        <f aca="false">L50*TAN(C50*PI()/180)</f>
        <v>-2292.08300318938</v>
      </c>
      <c r="N50" s="31"/>
    </row>
    <row r="51" customFormat="false" ht="12.75" hidden="false" customHeight="false" outlineLevel="0" collapsed="false">
      <c r="A51" s="32" t="n">
        <f aca="false">A50+1</f>
        <v>-133</v>
      </c>
      <c r="B51" s="33" t="n">
        <f aca="false">S$2+P$2-SQRT(S$2^2-P$2^2*SIN(A51*PI()/180)^2)-P$2*COS(A51*PI()/180)</f>
        <v>74.4918719761921</v>
      </c>
      <c r="C51" s="34" t="n">
        <f aca="false">ASIN($P$2/$S$2*SIN(A51*PI()/180))*180/PI()</f>
        <v>-12.6589233636265</v>
      </c>
      <c r="D51" s="33" t="n">
        <f aca="false">(P$2^2*(PI()*U$2/30)*SIN(A51*PI()/180)*COS(A51*PI()/180)/SQRT(S$2^2-P$2^2*SIN(A51*PI()/180)^2)+P$2*(PI()*U$2/30)*SIN(A51*PI()/180))/1000</f>
        <v>-21.7436089935241</v>
      </c>
      <c r="E51" s="35" t="n">
        <f aca="false">-1*(PI()^2*U$2^2*P$2*COS(PI()*A51/180)/900+SQRT(2)*PI()^2*U$2^2*P$2^2*(4*(2*S$2^2-P$2^2)*COS(PI()*A51/90)+P$2^2*(COS(PI()*A51/45)+3))/(3600*(P$2^2*COS(PI()*A51/90)+2*S$2^2-P$2^2)^(3/2)))/1000</f>
        <v>23305.8662606256</v>
      </c>
      <c r="F51" s="33" t="n">
        <f aca="false">E51/1000</f>
        <v>23.3058662606256</v>
      </c>
      <c r="G51" s="35" t="n">
        <f aca="false">$W$2*E51</f>
        <v>10487.6398172815</v>
      </c>
      <c r="H51" s="33" t="n">
        <f aca="false">E51*TAN(C51*PI()/180)</f>
        <v>-5234.64955502995</v>
      </c>
      <c r="I51" s="35" t="n">
        <f aca="false">$W$2*H51</f>
        <v>-2355.59229976348</v>
      </c>
      <c r="J51" s="36" t="n">
        <v>0.86525</v>
      </c>
      <c r="K51" s="35" t="n">
        <f aca="false">(J51-1)/10*$R$2^2*PI()/4</f>
        <v>-110.108031579526</v>
      </c>
      <c r="L51" s="35" t="n">
        <f aca="false">G51+K51</f>
        <v>10377.531785702</v>
      </c>
      <c r="M51" s="37" t="n">
        <f aca="false">L51*TAN(C51*PI()/180)</f>
        <v>-2330.86131778377</v>
      </c>
      <c r="N51" s="31"/>
      <c r="Z51" s="38"/>
    </row>
    <row r="52" customFormat="false" ht="12.75" hidden="false" customHeight="false" outlineLevel="0" collapsed="false">
      <c r="A52" s="32" t="n">
        <f aca="false">A51+1</f>
        <v>-132</v>
      </c>
      <c r="B52" s="33" t="n">
        <f aca="false">S$2+P$2-SQRT(S$2^2-P$2^2*SIN(A52*PI()/180)^2)-P$2*COS(A52*PI()/180)</f>
        <v>74.0610510011762</v>
      </c>
      <c r="C52" s="34" t="n">
        <f aca="false">ASIN($P$2/$S$2*SIN(A52*PI()/180))*180/PI()</f>
        <v>-12.8664865863845</v>
      </c>
      <c r="D52" s="33" t="n">
        <f aca="false">(P$2^2*(PI()*U$2/30)*SIN(A52*PI()/180)*COS(A52*PI()/180)/SQRT(S$2^2-P$2^2*SIN(A52*PI()/180)^2)+P$2*(PI()*U$2/30)*SIN(A52*PI()/180))/1000</f>
        <v>-22.1998967706508</v>
      </c>
      <c r="E52" s="35" t="n">
        <f aca="false">-1*(PI()^2*U$2^2*P$2*COS(PI()*A52/180)/900+SQRT(2)*PI()^2*U$2^2*P$2^2*(4*(2*S$2^2-P$2^2)*COS(PI()*A52/90)+P$2^2*(COS(PI()*A52/45)+3))/(3600*(P$2^2*COS(PI()*A52/90)+2*S$2^2-P$2^2)^(3/2)))/1000</f>
        <v>23234.352723401</v>
      </c>
      <c r="F52" s="33" t="n">
        <f aca="false">E52/1000</f>
        <v>23.234352723401</v>
      </c>
      <c r="G52" s="35" t="n">
        <f aca="false">$W$2*E52</f>
        <v>10455.4587255305</v>
      </c>
      <c r="H52" s="33" t="n">
        <f aca="false">E52*TAN(C52*PI()/180)</f>
        <v>-5307.07596040177</v>
      </c>
      <c r="I52" s="35" t="n">
        <f aca="false">$W$2*H52</f>
        <v>-2388.1841821808</v>
      </c>
      <c r="J52" s="36" t="n">
        <v>0.86525</v>
      </c>
      <c r="K52" s="35" t="n">
        <f aca="false">(J52-1)/10*$R$2^2*PI()/4</f>
        <v>-110.108031579526</v>
      </c>
      <c r="L52" s="35" t="n">
        <f aca="false">G52+K52</f>
        <v>10345.3506939509</v>
      </c>
      <c r="M52" s="37" t="n">
        <f aca="false">L52*TAN(C52*PI()/180)</f>
        <v>-2363.03385006699</v>
      </c>
      <c r="N52" s="31"/>
    </row>
    <row r="53" customFormat="false" ht="12.75" hidden="false" customHeight="false" outlineLevel="0" collapsed="false">
      <c r="A53" s="32" t="n">
        <f aca="false">A52+1</f>
        <v>-131</v>
      </c>
      <c r="B53" s="33" t="n">
        <f aca="false">S$2+P$2-SQRT(S$2^2-P$2^2*SIN(A53*PI()/180)^2)-P$2*COS(A53*PI()/180)</f>
        <v>73.6212973954002</v>
      </c>
      <c r="C53" s="34" t="n">
        <f aca="false">ASIN($P$2/$S$2*SIN(A53*PI()/180))*180/PI()</f>
        <v>-13.070231913084</v>
      </c>
      <c r="D53" s="33" t="n">
        <f aca="false">(P$2^2*(PI()*U$2/30)*SIN(A53*PI()/180)*COS(A53*PI()/180)/SQRT(S$2^2-P$2^2*SIN(A53*PI()/180)^2)+P$2*(PI()*U$2/30)*SIN(A53*PI()/180))/1000</f>
        <v>-22.6547145811809</v>
      </c>
      <c r="E53" s="35" t="n">
        <f aca="false">-1*(PI()^2*U$2^2*P$2*COS(PI()*A53/180)/900+SQRT(2)*PI()^2*U$2^2*P$2^2*(4*(2*S$2^2-P$2^2)*COS(PI()*A53/90)+P$2^2*(COS(PI()*A53/45)+3))/(3600*(P$2^2*COS(PI()*A53/90)+2*S$2^2-P$2^2)^(3/2)))/1000</f>
        <v>23155.8776868137</v>
      </c>
      <c r="F53" s="33" t="n">
        <f aca="false">E53/1000</f>
        <v>23.1558776868137</v>
      </c>
      <c r="G53" s="35" t="n">
        <f aca="false">$W$2*E53</f>
        <v>10420.1449590662</v>
      </c>
      <c r="H53" s="33" t="n">
        <f aca="false">E53*TAN(C53*PI()/180)</f>
        <v>-5375.86091071529</v>
      </c>
      <c r="I53" s="35" t="n">
        <f aca="false">$W$2*H53</f>
        <v>-2419.13740982188</v>
      </c>
      <c r="J53" s="36" t="n">
        <v>0.85125</v>
      </c>
      <c r="K53" s="35" t="n">
        <f aca="false">(J53-1)/10*$R$2^2*PI()/4</f>
        <v>-121.547827068307</v>
      </c>
      <c r="L53" s="35" t="n">
        <f aca="false">G53+K53</f>
        <v>10298.5971319979</v>
      </c>
      <c r="M53" s="37" t="n">
        <f aca="false">L53*TAN(C53*PI()/180)</f>
        <v>-2390.91890646146</v>
      </c>
      <c r="N53" s="31"/>
    </row>
    <row r="54" customFormat="false" ht="12.75" hidden="false" customHeight="false" outlineLevel="0" collapsed="false">
      <c r="A54" s="32" t="n">
        <f aca="false">A53+1</f>
        <v>-130</v>
      </c>
      <c r="B54" s="33" t="n">
        <f aca="false">S$2+P$2-SQRT(S$2^2-P$2^2*SIN(A54*PI()/180)^2)-P$2*COS(A54*PI()/180)</f>
        <v>73.1726413399903</v>
      </c>
      <c r="C54" s="34" t="n">
        <f aca="false">ASIN($P$2/$S$2*SIN(A54*PI()/180))*180/PI()</f>
        <v>-13.2700903947127</v>
      </c>
      <c r="D54" s="33" t="n">
        <f aca="false">(P$2^2*(PI()*U$2/30)*SIN(A54*PI()/180)*COS(A54*PI()/180)/SQRT(S$2^2-P$2^2*SIN(A54*PI()/180)^2)+P$2*(PI()*U$2/30)*SIN(A54*PI()/180))/1000</f>
        <v>-23.1079228610071</v>
      </c>
      <c r="E54" s="35" t="n">
        <f aca="false">-1*(PI()^2*U$2^2*P$2*COS(PI()*A54/180)/900+SQRT(2)*PI()^2*U$2^2*P$2^2*(4*(2*S$2^2-P$2^2)*COS(PI()*A54/90)+P$2^2*(COS(PI()*A54/45)+3))/(3600*(P$2^2*COS(PI()*A54/90)+2*S$2^2-P$2^2)^(3/2)))/1000</f>
        <v>23070.1283002591</v>
      </c>
      <c r="F54" s="33" t="n">
        <f aca="false">E54/1000</f>
        <v>23.0701283002591</v>
      </c>
      <c r="G54" s="35" t="n">
        <f aca="false">$W$2*E54</f>
        <v>10381.5577351166</v>
      </c>
      <c r="H54" s="33" t="n">
        <f aca="false">E54*TAN(C54*PI()/180)</f>
        <v>-5440.83274014916</v>
      </c>
      <c r="I54" s="35" t="n">
        <f aca="false">$W$2*H54</f>
        <v>-2448.37473306712</v>
      </c>
      <c r="J54" s="36" t="n">
        <v>0.85125</v>
      </c>
      <c r="K54" s="35" t="n">
        <f aca="false">(J54-1)/10*$R$2^2*PI()/4</f>
        <v>-121.547827068307</v>
      </c>
      <c r="L54" s="35" t="n">
        <f aca="false">G54+K54</f>
        <v>10260.0099080483</v>
      </c>
      <c r="M54" s="37" t="n">
        <f aca="false">L54*TAN(C54*PI()/180)</f>
        <v>-2419.70903219194</v>
      </c>
      <c r="N54" s="31"/>
    </row>
    <row r="55" customFormat="false" ht="12.75" hidden="false" customHeight="false" outlineLevel="0" collapsed="false">
      <c r="A55" s="32" t="n">
        <f aca="false">A54+1</f>
        <v>-129</v>
      </c>
      <c r="B55" s="33" t="n">
        <f aca="false">S$2+P$2-SQRT(S$2^2-P$2^2*SIN(A55*PI()/180)^2)-P$2*COS(A55*PI()/180)</f>
        <v>72.7151158128755</v>
      </c>
      <c r="C55" s="34" t="n">
        <f aca="false">ASIN($P$2/$S$2*SIN(A55*PI()/180))*180/PI()</f>
        <v>-13.4659939848421</v>
      </c>
      <c r="D55" s="33" t="n">
        <f aca="false">(P$2^2*(PI()*U$2/30)*SIN(A55*PI()/180)*COS(A55*PI()/180)/SQRT(S$2^2-P$2^2*SIN(A55*PI()/180)^2)+P$2*(PI()*U$2/30)*SIN(A55*PI()/180))/1000</f>
        <v>-23.559375895117</v>
      </c>
      <c r="E55" s="35" t="n">
        <f aca="false">-1*(PI()^2*U$2^2*P$2*COS(PI()*A55/180)/900+SQRT(2)*PI()^2*U$2^2*P$2^2*(4*(2*S$2^2-P$2^2)*COS(PI()*A55/90)+P$2^2*(COS(PI()*A55/45)+3))/(3600*(P$2^2*COS(PI()*A55/90)+2*S$2^2-P$2^2)^(3/2)))/1000</f>
        <v>22976.7901084944</v>
      </c>
      <c r="F55" s="33" t="n">
        <f aca="false">E55/1000</f>
        <v>22.9767901084944</v>
      </c>
      <c r="G55" s="35" t="n">
        <f aca="false">$W$2*E55</f>
        <v>10339.5555488225</v>
      </c>
      <c r="H55" s="33" t="n">
        <f aca="false">E55*TAN(C55*PI()/180)</f>
        <v>-5501.81818275353</v>
      </c>
      <c r="I55" s="35" t="n">
        <f aca="false">$W$2*H55</f>
        <v>-2475.81818223909</v>
      </c>
      <c r="J55" s="36" t="n">
        <v>0.83725</v>
      </c>
      <c r="K55" s="35" t="n">
        <f aca="false">(J55-1)/10*$R$2^2*PI()/4</f>
        <v>-132.987622557089</v>
      </c>
      <c r="L55" s="35" t="n">
        <f aca="false">G55+K55</f>
        <v>10206.5679262654</v>
      </c>
      <c r="M55" s="37" t="n">
        <f aca="false">L55*TAN(C55*PI()/180)</f>
        <v>-2443.97414674018</v>
      </c>
      <c r="N55" s="31"/>
    </row>
    <row r="56" customFormat="false" ht="12.75" hidden="false" customHeight="false" outlineLevel="0" collapsed="false">
      <c r="A56" s="32" t="n">
        <f aca="false">A55+1</f>
        <v>-128</v>
      </c>
      <c r="B56" s="33" t="n">
        <f aca="false">S$2+P$2-SQRT(S$2^2-P$2^2*SIN(A56*PI()/180)^2)-P$2*COS(A56*PI()/180)</f>
        <v>72.2487567096684</v>
      </c>
      <c r="C56" s="34" t="n">
        <f aca="false">ASIN($P$2/$S$2*SIN(A56*PI()/180))*180/PI()</f>
        <v>-13.6578755789428</v>
      </c>
      <c r="D56" s="33" t="n">
        <f aca="false">(P$2^2*(PI()*U$2/30)*SIN(A56*PI()/180)*COS(A56*PI()/180)/SQRT(S$2^2-P$2^2*SIN(A56*PI()/180)^2)+P$2*(PI()*U$2/30)*SIN(A56*PI()/180))/1000</f>
        <v>-24.0089217912994</v>
      </c>
      <c r="E56" s="35" t="n">
        <f aca="false">-1*(PI()^2*U$2^2*P$2*COS(PI()*A56/180)/900+SQRT(2)*PI()^2*U$2^2*P$2^2*(4*(2*S$2^2-P$2^2)*COS(PI()*A56/90)+P$2^2*(COS(PI()*A56/45)+3))/(3600*(P$2^2*COS(PI()*A56/90)+2*S$2^2-P$2^2)^(3/2)))/1000</f>
        <v>22875.5475831867</v>
      </c>
      <c r="F56" s="33" t="n">
        <f aca="false">E56/1000</f>
        <v>22.8755475831867</v>
      </c>
      <c r="G56" s="35" t="n">
        <f aca="false">$W$2*E56</f>
        <v>10293.996412434</v>
      </c>
      <c r="H56" s="33" t="n">
        <f aca="false">E56*TAN(C56*PI()/180)</f>
        <v>-5558.64282233868</v>
      </c>
      <c r="I56" s="35" t="n">
        <f aca="false">$W$2*H56</f>
        <v>-2501.38927005241</v>
      </c>
      <c r="J56" s="36" t="n">
        <v>0.86525</v>
      </c>
      <c r="K56" s="35" t="n">
        <f aca="false">(J56-1)/10*$R$2^2*PI()/4</f>
        <v>-110.108031579526</v>
      </c>
      <c r="L56" s="35" t="n">
        <f aca="false">G56+K56</f>
        <v>10183.8883808545</v>
      </c>
      <c r="M56" s="37" t="n">
        <f aca="false">L56*TAN(C56*PI()/180)</f>
        <v>-2474.63357307092</v>
      </c>
      <c r="N56" s="31"/>
    </row>
    <row r="57" customFormat="false" ht="12.75" hidden="false" customHeight="false" outlineLevel="0" collapsed="false">
      <c r="A57" s="32" t="n">
        <f aca="false">A56+1</f>
        <v>-127</v>
      </c>
      <c r="B57" s="33" t="n">
        <f aca="false">S$2+P$2-SQRT(S$2^2-P$2^2*SIN(A57*PI()/180)^2)-P$2*COS(A57*PI()/180)</f>
        <v>71.7736029649575</v>
      </c>
      <c r="C57" s="34" t="n">
        <f aca="false">ASIN($P$2/$S$2*SIN(A57*PI()/180))*180/PI()</f>
        <v>-13.8456690543091</v>
      </c>
      <c r="D57" s="33" t="n">
        <f aca="false">(P$2^2*(PI()*U$2/30)*SIN(A57*PI()/180)*COS(A57*PI()/180)/SQRT(S$2^2-P$2^2*SIN(A57*PI()/180)^2)+P$2*(PI()*U$2/30)*SIN(A57*PI()/180))/1000</f>
        <v>-24.4564024645232</v>
      </c>
      <c r="E57" s="35" t="n">
        <f aca="false">-1*(PI()^2*U$2^2*P$2*COS(PI()*A57/180)/900+SQRT(2)*PI()^2*U$2^2*P$2^2*(4*(2*S$2^2-P$2^2)*COS(PI()*A57/90)+P$2^2*(COS(PI()*A57/45)+3))/(3600*(P$2^2*COS(PI()*A57/90)+2*S$2^2-P$2^2)^(3/2)))/1000</f>
        <v>22766.0846800266</v>
      </c>
      <c r="F57" s="33" t="n">
        <f aca="false">E57/1000</f>
        <v>22.7660846800266</v>
      </c>
      <c r="G57" s="35" t="n">
        <f aca="false">$W$2*E57</f>
        <v>10244.738106012</v>
      </c>
      <c r="H57" s="33" t="n">
        <f aca="false">E57*TAN(C57*PI()/180)</f>
        <v>-5611.1315708007</v>
      </c>
      <c r="I57" s="35" t="n">
        <f aca="false">$W$2*H57</f>
        <v>-2525.00920686032</v>
      </c>
      <c r="J57" s="36" t="n">
        <v>0.86525</v>
      </c>
      <c r="K57" s="35" t="n">
        <f aca="false">(J57-1)/10*$R$2^2*PI()/4</f>
        <v>-110.108031579526</v>
      </c>
      <c r="L57" s="35" t="n">
        <f aca="false">G57+K57</f>
        <v>10134.6300744324</v>
      </c>
      <c r="M57" s="37" t="n">
        <f aca="false">L57*TAN(C57*PI()/180)</f>
        <v>-2497.87100277832</v>
      </c>
      <c r="N57" s="31"/>
    </row>
    <row r="58" customFormat="false" ht="12.75" hidden="false" customHeight="false" outlineLevel="0" collapsed="false">
      <c r="A58" s="32" t="n">
        <f aca="false">A57+1</f>
        <v>-126</v>
      </c>
      <c r="B58" s="33" t="n">
        <f aca="false">S$2+P$2-SQRT(S$2^2-P$2^2*SIN(A58*PI()/180)^2)-P$2*COS(A58*PI()/180)</f>
        <v>71.2896966737974</v>
      </c>
      <c r="C58" s="34" t="n">
        <f aca="false">ASIN($P$2/$S$2*SIN(A58*PI()/180))*180/PI()</f>
        <v>-14.029309310534</v>
      </c>
      <c r="D58" s="33" t="n">
        <f aca="false">(P$2^2*(PI()*U$2/30)*SIN(A58*PI()/180)*COS(A58*PI()/180)/SQRT(S$2^2-P$2^2*SIN(A58*PI()/180)^2)+P$2*(PI()*U$2/30)*SIN(A58*PI()/180))/1000</f>
        <v>-24.901653632488</v>
      </c>
      <c r="E58" s="35" t="n">
        <f aca="false">-1*(PI()^2*U$2^2*P$2*COS(PI()*A58/180)/900+SQRT(2)*PI()^2*U$2^2*P$2^2*(4*(2*S$2^2-P$2^2)*COS(PI()*A58/90)+P$2^2*(COS(PI()*A58/45)+3))/(3600*(P$2^2*COS(PI()*A58/90)+2*S$2^2-P$2^2)^(3/2)))/1000</f>
        <v>22648.0854208997</v>
      </c>
      <c r="F58" s="33" t="n">
        <f aca="false">E58/1000</f>
        <v>22.6480854208997</v>
      </c>
      <c r="G58" s="35" t="n">
        <f aca="false">$W$2*E58</f>
        <v>10191.6384394049</v>
      </c>
      <c r="H58" s="33" t="n">
        <f aca="false">E58*TAN(C58*PI()/180)</f>
        <v>-5659.10917426485</v>
      </c>
      <c r="I58" s="35" t="n">
        <f aca="false">$W$2*H58</f>
        <v>-2546.59912841918</v>
      </c>
      <c r="J58" s="36" t="n">
        <v>0.86525</v>
      </c>
      <c r="K58" s="35" t="n">
        <f aca="false">(J58-1)/10*$R$2^2*PI()/4</f>
        <v>-110.108031579526</v>
      </c>
      <c r="L58" s="35" t="n">
        <f aca="false">G58+K58</f>
        <v>10081.5304078254</v>
      </c>
      <c r="M58" s="37" t="n">
        <f aca="false">L58*TAN(C58*PI()/180)</f>
        <v>-2519.08627865322</v>
      </c>
      <c r="N58" s="31"/>
    </row>
    <row r="59" customFormat="false" ht="12.75" hidden="false" customHeight="false" outlineLevel="0" collapsed="false">
      <c r="A59" s="32" t="n">
        <f aca="false">A58+1</f>
        <v>-125</v>
      </c>
      <c r="B59" s="33" t="n">
        <f aca="false">S$2+P$2-SQRT(S$2^2-P$2^2*SIN(A59*PI()/180)^2)-P$2*COS(A59*PI()/180)</f>
        <v>70.7970832131729</v>
      </c>
      <c r="C59" s="34" t="n">
        <f aca="false">ASIN($P$2/$S$2*SIN(A59*PI()/180))*180/PI()</f>
        <v>-14.2087323104749</v>
      </c>
      <c r="D59" s="33" t="n">
        <f aca="false">(P$2^2*(PI()*U$2/30)*SIN(A59*PI()/180)*COS(A59*PI()/180)/SQRT(S$2^2-P$2^2*SIN(A59*PI()/180)^2)+P$2*(PI()*U$2/30)*SIN(A59*PI()/180))/1000</f>
        <v>-25.3445048228287</v>
      </c>
      <c r="E59" s="35" t="n">
        <f aca="false">-1*(PI()^2*U$2^2*P$2*COS(PI()*A59/180)/900+SQRT(2)*PI()^2*U$2^2*P$2^2*(4*(2*S$2^2-P$2^2)*COS(PI()*A59/90)+P$2^2*(COS(PI()*A59/45)+3))/(3600*(P$2^2*COS(PI()*A59/90)+2*S$2^2-P$2^2)^(3/2)))/1000</f>
        <v>22521.2345004485</v>
      </c>
      <c r="F59" s="33" t="n">
        <f aca="false">E59/1000</f>
        <v>22.5212345004485</v>
      </c>
      <c r="G59" s="35" t="n">
        <f aca="false">$W$2*E59</f>
        <v>10134.5555252018</v>
      </c>
      <c r="H59" s="33" t="n">
        <f aca="false">E59*TAN(C59*PI()/180)</f>
        <v>-5702.40074623469</v>
      </c>
      <c r="I59" s="35" t="n">
        <f aca="false">$W$2*H59</f>
        <v>-2566.08033580561</v>
      </c>
      <c r="J59" s="36" t="n">
        <v>0.85125</v>
      </c>
      <c r="K59" s="35" t="n">
        <f aca="false">(J59-1)/10*$R$2^2*PI()/4</f>
        <v>-121.547827068307</v>
      </c>
      <c r="L59" s="35" t="n">
        <f aca="false">G59+K59</f>
        <v>10013.0076981335</v>
      </c>
      <c r="M59" s="37" t="n">
        <f aca="false">L59*TAN(C59*PI()/180)</f>
        <v>-2535.30429554175</v>
      </c>
      <c r="N59" s="31"/>
    </row>
    <row r="60" customFormat="false" ht="12.75" hidden="false" customHeight="false" outlineLevel="0" collapsed="false">
      <c r="A60" s="32" t="n">
        <f aca="false">A59+1</f>
        <v>-124</v>
      </c>
      <c r="B60" s="33" t="n">
        <f aca="false">S$2+P$2-SQRT(S$2^2-P$2^2*SIN(A60*PI()/180)^2)-P$2*COS(A60*PI()/180)</f>
        <v>70.2958113632031</v>
      </c>
      <c r="C60" s="34" t="n">
        <f aca="false">ASIN($P$2/$S$2*SIN(A60*PI()/180))*180/PI()</f>
        <v>-14.3838751216443</v>
      </c>
      <c r="D60" s="33" t="n">
        <f aca="false">(P$2^2*(PI()*U$2/30)*SIN(A60*PI()/180)*COS(A60*PI()/180)/SQRT(S$2^2-P$2^2*SIN(A60*PI()/180)^2)+P$2*(PI()*U$2/30)*SIN(A60*PI()/180))/1000</f>
        <v>-25.7847793924474</v>
      </c>
      <c r="E60" s="35" t="n">
        <f aca="false">-1*(PI()^2*U$2^2*P$2*COS(PI()*A60/180)/900+SQRT(2)*PI()^2*U$2^2*P$2^2*(4*(2*S$2^2-P$2^2)*COS(PI()*A60/90)+P$2^2*(COS(PI()*A60/45)+3))/(3600*(P$2^2*COS(PI()*A60/90)+2*S$2^2-P$2^2)^(3/2)))/1000</f>
        <v>22385.2179162012</v>
      </c>
      <c r="F60" s="33" t="n">
        <f aca="false">E60/1000</f>
        <v>22.3852179162012</v>
      </c>
      <c r="G60" s="35" t="n">
        <f aca="false">$W$2*E60</f>
        <v>10073.3480622906</v>
      </c>
      <c r="H60" s="33" t="n">
        <f aca="false">E60*TAN(C60*PI()/180)</f>
        <v>-5740.83232673525</v>
      </c>
      <c r="I60" s="35" t="n">
        <f aca="false">$W$2*H60</f>
        <v>-2583.37454703086</v>
      </c>
      <c r="J60" s="36" t="n">
        <v>0.86525</v>
      </c>
      <c r="K60" s="35" t="n">
        <f aca="false">(J60-1)/10*$R$2^2*PI()/4</f>
        <v>-110.108031579526</v>
      </c>
      <c r="L60" s="35" t="n">
        <f aca="false">G60+K60</f>
        <v>9963.24003071103</v>
      </c>
      <c r="M60" s="37" t="n">
        <f aca="false">L60*TAN(C60*PI()/180)</f>
        <v>-2555.13663800129</v>
      </c>
      <c r="N60" s="31"/>
    </row>
    <row r="61" customFormat="false" ht="12.75" hidden="false" customHeight="false" outlineLevel="0" collapsed="false">
      <c r="A61" s="32" t="n">
        <f aca="false">A60+1</f>
        <v>-123</v>
      </c>
      <c r="B61" s="33" t="n">
        <f aca="false">S$2+P$2-SQRT(S$2^2-P$2^2*SIN(A61*PI()/180)^2)-P$2*COS(A61*PI()/180)</f>
        <v>69.7859334278446</v>
      </c>
      <c r="C61" s="34" t="n">
        <f aca="false">ASIN($P$2/$S$2*SIN(A61*PI()/180))*180/PI()</f>
        <v>-14.5546759579574</v>
      </c>
      <c r="D61" s="33" t="n">
        <f aca="false">(P$2^2*(PI()*U$2/30)*SIN(A61*PI()/180)*COS(A61*PI()/180)/SQRT(S$2^2-P$2^2*SIN(A61*PI()/180)^2)+P$2*(PI()*U$2/30)*SIN(A61*PI()/180))/1000</f>
        <v>-26.2222945594232</v>
      </c>
      <c r="E61" s="35" t="n">
        <f aca="false">-1*(PI()^2*U$2^2*P$2*COS(PI()*A61/180)/900+SQRT(2)*PI()^2*U$2^2*P$2^2*(4*(2*S$2^2-P$2^2)*COS(PI()*A61/90)+P$2^2*(COS(PI()*A61/45)+3))/(3600*(P$2^2*COS(PI()*A61/90)+2*S$2^2-P$2^2)^(3/2)))/1000</f>
        <v>22239.7236212817</v>
      </c>
      <c r="F61" s="33" t="n">
        <f aca="false">E61/1000</f>
        <v>22.2397236212817</v>
      </c>
      <c r="G61" s="35" t="n">
        <f aca="false">$W$2*E61</f>
        <v>10007.8756295768</v>
      </c>
      <c r="H61" s="33" t="n">
        <f aca="false">E61*TAN(C61*PI()/180)</f>
        <v>-5774.23146623177</v>
      </c>
      <c r="I61" s="35" t="n">
        <f aca="false">$W$2*H61</f>
        <v>-2598.4041598043</v>
      </c>
      <c r="J61" s="36" t="n">
        <v>0.879</v>
      </c>
      <c r="K61" s="35" t="n">
        <f aca="false">(J61-1)/10*$R$2^2*PI()/4</f>
        <v>-98.8725181530433</v>
      </c>
      <c r="L61" s="35" t="n">
        <f aca="false">G61+K61</f>
        <v>9909.00311142373</v>
      </c>
      <c r="M61" s="37" t="n">
        <f aca="false">L61*TAN(C61*PI()/180)</f>
        <v>-2572.73330097588</v>
      </c>
      <c r="N61" s="31"/>
    </row>
    <row r="62" customFormat="false" ht="12.75" hidden="false" customHeight="false" outlineLevel="0" collapsed="false">
      <c r="A62" s="32" t="n">
        <f aca="false">A61+1</f>
        <v>-122</v>
      </c>
      <c r="B62" s="33" t="n">
        <f aca="false">S$2+P$2-SQRT(S$2^2-P$2^2*SIN(A62*PI()/180)^2)-P$2*COS(A62*PI()/180)</f>
        <v>69.2675053548416</v>
      </c>
      <c r="C62" s="34" t="n">
        <f aca="false">ASIN($P$2/$S$2*SIN(A62*PI()/180))*180/PI()</f>
        <v>-14.7210742217636</v>
      </c>
      <c r="D62" s="33" t="n">
        <f aca="false">(P$2^2*(PI()*U$2/30)*SIN(A62*PI()/180)*COS(A62*PI()/180)/SQRT(S$2^2-P$2^2*SIN(A62*PI()/180)^2)+P$2*(PI()*U$2/30)*SIN(A62*PI()/180))/1000</f>
        <v>-26.6568614479321</v>
      </c>
      <c r="E62" s="35" t="n">
        <f aca="false">-1*(PI()^2*U$2^2*P$2*COS(PI()*A62/180)/900+SQRT(2)*PI()^2*U$2^2*P$2^2*(4*(2*S$2^2-P$2^2)*COS(PI()*A62/90)+P$2^2*(COS(PI()*A62/45)+3))/(3600*(P$2^2*COS(PI()*A62/90)+2*S$2^2-P$2^2)^(3/2)))/1000</f>
        <v>22084.4421985445</v>
      </c>
      <c r="F62" s="33" t="n">
        <f aca="false">E62/1000</f>
        <v>22.0844421985445</v>
      </c>
      <c r="G62" s="35" t="n">
        <f aca="false">$W$2*E62</f>
        <v>9937.99898934504</v>
      </c>
      <c r="H62" s="33" t="n">
        <f aca="false">E62*TAN(C62*PI()/180)</f>
        <v>-5802.42783289436</v>
      </c>
      <c r="I62" s="35" t="n">
        <f aca="false">$W$2*H62</f>
        <v>-2611.09252480246</v>
      </c>
      <c r="J62" s="36" t="n">
        <v>0.893</v>
      </c>
      <c r="K62" s="35" t="n">
        <f aca="false">(J62-1)/10*$R$2^2*PI()/4</f>
        <v>-87.4327226642614</v>
      </c>
      <c r="L62" s="35" t="n">
        <f aca="false">G62+K62</f>
        <v>9850.56626668078</v>
      </c>
      <c r="M62" s="37" t="n">
        <f aca="false">L62*TAN(C62*PI()/180)</f>
        <v>-2588.12060371286</v>
      </c>
      <c r="N62" s="31"/>
    </row>
    <row r="63" customFormat="false" ht="12.75" hidden="false" customHeight="false" outlineLevel="0" collapsed="false">
      <c r="A63" s="32" t="n">
        <f aca="false">A62+1</f>
        <v>-121</v>
      </c>
      <c r="B63" s="33" t="n">
        <f aca="false">S$2+P$2-SQRT(S$2^2-P$2^2*SIN(A63*PI()/180)^2)-P$2*COS(A63*PI()/180)</f>
        <v>68.7405868546644</v>
      </c>
      <c r="C63" s="34" t="n">
        <f aca="false">ASIN($P$2/$S$2*SIN(A63*PI()/180))*180/PI()</f>
        <v>-14.8830105460878</v>
      </c>
      <c r="D63" s="33" t="n">
        <f aca="false">(P$2^2*(PI()*U$2/30)*SIN(A63*PI()/180)*COS(A63*PI()/180)/SQRT(S$2^2-P$2^2*SIN(A63*PI()/180)^2)+P$2*(PI()*U$2/30)*SIN(A63*PI()/180))/1000</f>
        <v>-27.0882851465852</v>
      </c>
      <c r="E63" s="35" t="n">
        <f aca="false">-1*(PI()^2*U$2^2*P$2*COS(PI()*A63/180)/900+SQRT(2)*PI()^2*U$2^2*P$2^2*(4*(2*S$2^2-P$2^2)*COS(PI()*A63/90)+P$2^2*(COS(PI()*A63/45)+3))/(3600*(P$2^2*COS(PI()*A63/90)+2*S$2^2-P$2^2)^(3/2)))/1000</f>
        <v>21919.0675548157</v>
      </c>
      <c r="F63" s="33" t="n">
        <f aca="false">E63/1000</f>
        <v>21.9190675548157</v>
      </c>
      <c r="G63" s="35" t="n">
        <f aca="false">$W$2*E63</f>
        <v>9863.58039966709</v>
      </c>
      <c r="H63" s="33" t="n">
        <f aca="false">E63*TAN(C63*PI()/180)</f>
        <v>-5825.25384156427</v>
      </c>
      <c r="I63" s="35" t="n">
        <f aca="false">$W$2*H63</f>
        <v>-2621.36422870392</v>
      </c>
      <c r="J63" s="36" t="n">
        <v>0.879</v>
      </c>
      <c r="K63" s="35" t="n">
        <f aca="false">(J63-1)/10*$R$2^2*PI()/4</f>
        <v>-98.8725181530433</v>
      </c>
      <c r="L63" s="35" t="n">
        <f aca="false">G63+K63</f>
        <v>9764.70788151404</v>
      </c>
      <c r="M63" s="37" t="n">
        <f aca="false">L63*TAN(C63*PI()/180)</f>
        <v>-2595.08767680427</v>
      </c>
      <c r="N63" s="31"/>
    </row>
    <row r="64" customFormat="false" ht="12.75" hidden="false" customHeight="false" outlineLevel="0" collapsed="false">
      <c r="A64" s="32" t="n">
        <f aca="false">A63+1</f>
        <v>-120</v>
      </c>
      <c r="B64" s="33" t="n">
        <f aca="false">S$2+P$2-SQRT(S$2^2-P$2^2*SIN(A64*PI()/180)^2)-P$2*COS(A64*PI()/180)</f>
        <v>68.2052415181697</v>
      </c>
      <c r="C64" s="34" t="n">
        <f aca="false">ASIN($P$2/$S$2*SIN(A64*PI()/180))*180/PI()</f>
        <v>-15.0404268370012</v>
      </c>
      <c r="D64" s="33" t="n">
        <f aca="false">(P$2^2*(PI()*U$2/30)*SIN(A64*PI()/180)*COS(A64*PI()/180)/SQRT(S$2^2-P$2^2*SIN(A64*PI()/180)^2)+P$2*(PI()*U$2/30)*SIN(A64*PI()/180))/1000</f>
        <v>-27.5163647805643</v>
      </c>
      <c r="E64" s="35" t="n">
        <f aca="false">-1*(PI()^2*U$2^2*P$2*COS(PI()*A64/180)/900+SQRT(2)*PI()^2*U$2^2*P$2^2*(4*(2*S$2^2-P$2^2)*COS(PI()*A64/90)+P$2^2*(COS(PI()*A64/45)+3))/(3600*(P$2^2*COS(PI()*A64/90)+2*S$2^2-P$2^2)^(3/2)))/1000</f>
        <v>21743.297633748</v>
      </c>
      <c r="F64" s="33" t="n">
        <f aca="false">E64/1000</f>
        <v>21.743297633748</v>
      </c>
      <c r="G64" s="35" t="n">
        <f aca="false">$W$2*E64</f>
        <v>9784.48393518659</v>
      </c>
      <c r="H64" s="33" t="n">
        <f aca="false">E64*TAN(C64*PI()/180)</f>
        <v>-5842.54530256064</v>
      </c>
      <c r="I64" s="35" t="n">
        <f aca="false">$W$2*H64</f>
        <v>-2629.14538615229</v>
      </c>
      <c r="J64" s="36" t="n">
        <v>0.963</v>
      </c>
      <c r="K64" s="35" t="n">
        <f aca="false">(J64-1)/10*$R$2^2*PI()/4</f>
        <v>-30.2337452203521</v>
      </c>
      <c r="L64" s="35" t="n">
        <f aca="false">G64+K64</f>
        <v>9754.25018996624</v>
      </c>
      <c r="M64" s="37" t="n">
        <f aca="false">L64*TAN(C64*PI()/180)</f>
        <v>-2621.02141024526</v>
      </c>
      <c r="N64" s="31"/>
    </row>
    <row r="65" customFormat="false" ht="12.75" hidden="false" customHeight="false" outlineLevel="0" collapsed="false">
      <c r="A65" s="32" t="n">
        <f aca="false">A64+1</f>
        <v>-119</v>
      </c>
      <c r="B65" s="33" t="n">
        <f aca="false">S$2+P$2-SQRT(S$2^2-P$2^2*SIN(A65*PI()/180)^2)-P$2*COS(A65*PI()/180)</f>
        <v>67.6615369327079</v>
      </c>
      <c r="C65" s="34" t="n">
        <f aca="false">ASIN($P$2/$S$2*SIN(A65*PI()/180))*180/PI()</f>
        <v>-15.1932663160408</v>
      </c>
      <c r="D65" s="33" t="n">
        <f aca="false">(P$2^2*(PI()*U$2/30)*SIN(A65*PI()/180)*COS(A65*PI()/180)/SQRT(S$2^2-P$2^2*SIN(A65*PI()/180)^2)+P$2*(PI()*U$2/30)*SIN(A65*PI()/180))/1000</f>
        <v>-27.9408935979039</v>
      </c>
      <c r="E65" s="35" t="n">
        <f aca="false">-1*(PI()^2*U$2^2*P$2*COS(PI()*A65/180)/900+SQRT(2)*PI()^2*U$2^2*P$2^2*(4*(2*S$2^2-P$2^2)*COS(PI()*A65/90)+P$2^2*(COS(PI()*A65/45)+3))/(3600*(P$2^2*COS(PI()*A65/90)+2*S$2^2-P$2^2)^(3/2)))/1000</f>
        <v>21556.835145632</v>
      </c>
      <c r="F65" s="33" t="n">
        <f aca="false">E65/1000</f>
        <v>21.556835145632</v>
      </c>
      <c r="G65" s="35" t="n">
        <f aca="false">$W$2*E65</f>
        <v>9700.5758155344</v>
      </c>
      <c r="H65" s="33" t="n">
        <f aca="false">E65*TAN(C65*PI()/180)</f>
        <v>-5854.14208825033</v>
      </c>
      <c r="I65" s="35" t="n">
        <f aca="false">$W$2*H65</f>
        <v>-2634.36393971265</v>
      </c>
      <c r="J65" s="36" t="n">
        <v>0.963</v>
      </c>
      <c r="K65" s="35" t="n">
        <f aca="false">(J65-1)/10*$R$2^2*PI()/4</f>
        <v>-30.2337452203521</v>
      </c>
      <c r="L65" s="35" t="n">
        <f aca="false">G65+K65</f>
        <v>9670.34207031405</v>
      </c>
      <c r="M65" s="37" t="n">
        <f aca="false">L65*TAN(C65*PI()/180)</f>
        <v>-2626.15342832801</v>
      </c>
      <c r="N65" s="31"/>
    </row>
    <row r="66" customFormat="false" ht="12.75" hidden="false" customHeight="false" outlineLevel="0" collapsed="false">
      <c r="A66" s="32" t="n">
        <f aca="false">A65+1</f>
        <v>-118</v>
      </c>
      <c r="B66" s="33" t="n">
        <f aca="false">S$2+P$2-SQRT(S$2^2-P$2^2*SIN(A66*PI()/180)^2)-P$2*COS(A66*PI()/180)</f>
        <v>67.1095447963973</v>
      </c>
      <c r="C66" s="34" t="n">
        <f aca="false">ASIN($P$2/$S$2*SIN(A66*PI()/180))*180/PI()</f>
        <v>-15.3414735625928</v>
      </c>
      <c r="D66" s="33" t="n">
        <f aca="false">(P$2^2*(PI()*U$2/30)*SIN(A66*PI()/180)*COS(A66*PI()/180)/SQRT(S$2^2-P$2^2*SIN(A66*PI()/180)^2)+P$2*(PI()*U$2/30)*SIN(A66*PI()/180))/1000</f>
        <v>-28.3616590702353</v>
      </c>
      <c r="E66" s="35" t="n">
        <f aca="false">-1*(PI()^2*U$2^2*P$2*COS(PI()*A66/180)/900+SQRT(2)*PI()^2*U$2^2*P$2^2*(4*(2*S$2^2-P$2^2)*COS(PI()*A66/90)+P$2^2*(COS(PI()*A66/45)+3))/(3600*(P$2^2*COS(PI()*A66/90)+2*S$2^2-P$2^2)^(3/2)))/1000</f>
        <v>21359.3883123399</v>
      </c>
      <c r="F66" s="33" t="n">
        <f aca="false">E66/1000</f>
        <v>21.3593883123399</v>
      </c>
      <c r="G66" s="35" t="n">
        <f aca="false">$W$2*E66</f>
        <v>9611.72474055297</v>
      </c>
      <c r="H66" s="33" t="n">
        <f aca="false">E66*TAN(C66*PI()/180)</f>
        <v>-5859.88881508883</v>
      </c>
      <c r="I66" s="35" t="n">
        <f aca="false">$W$2*H66</f>
        <v>-2636.94996678997</v>
      </c>
      <c r="J66" s="36" t="n">
        <v>1.019</v>
      </c>
      <c r="K66" s="35" t="n">
        <f aca="false">(J66-1)/10*$R$2^2*PI()/4</f>
        <v>15.5254367347753</v>
      </c>
      <c r="L66" s="35" t="n">
        <f aca="false">G66+K66</f>
        <v>9627.25017728774</v>
      </c>
      <c r="M66" s="37" t="n">
        <f aca="false">L66*TAN(C66*PI()/180)</f>
        <v>-2641.20932720522</v>
      </c>
      <c r="N66" s="31"/>
    </row>
    <row r="67" customFormat="false" ht="12.75" hidden="false" customHeight="false" outlineLevel="0" collapsed="false">
      <c r="A67" s="32" t="n">
        <f aca="false">A66+1</f>
        <v>-117</v>
      </c>
      <c r="B67" s="33" t="n">
        <f aca="false">S$2+P$2-SQRT(S$2^2-P$2^2*SIN(A67*PI()/180)^2)-P$2*COS(A67*PI()/180)</f>
        <v>66.5493410302796</v>
      </c>
      <c r="C67" s="34" t="n">
        <f aca="false">ASIN($P$2/$S$2*SIN(A67*PI()/180))*180/PI()</f>
        <v>-15.4849945561511</v>
      </c>
      <c r="D67" s="33" t="n">
        <f aca="false">(P$2^2*(PI()*U$2/30)*SIN(A67*PI()/180)*COS(A67*PI()/180)/SQRT(S$2^2-P$2^2*SIN(A67*PI()/180)^2)+P$2*(PI()*U$2/30)*SIN(A67*PI()/180))/1000</f>
        <v>-28.7784430082687</v>
      </c>
      <c r="E67" s="35" t="n">
        <f aca="false">-1*(PI()^2*U$2^2*P$2*COS(PI()*A67/180)/900+SQRT(2)*PI()^2*U$2^2*P$2^2*(4*(2*S$2^2-P$2^2)*COS(PI()*A67/90)+P$2^2*(COS(PI()*A67/45)+3))/(3600*(P$2^2*COS(PI()*A67/90)+2*S$2^2-P$2^2)^(3/2)))/1000</f>
        <v>21150.6716254123</v>
      </c>
      <c r="F67" s="33" t="n">
        <f aca="false">E67/1000</f>
        <v>21.1506716254123</v>
      </c>
      <c r="G67" s="35" t="n">
        <f aca="false">$W$2*E67</f>
        <v>9517.80223143552</v>
      </c>
      <c r="H67" s="33" t="n">
        <f aca="false">E67*TAN(C67*PI()/180)</f>
        <v>-5859.63553862995</v>
      </c>
      <c r="I67" s="35" t="n">
        <f aca="false">$W$2*H67</f>
        <v>-2636.83599238348</v>
      </c>
      <c r="J67" s="36" t="n">
        <v>1.033</v>
      </c>
      <c r="K67" s="35" t="n">
        <f aca="false">(J67-1)/10*$R$2^2*PI()/4</f>
        <v>26.9652322235572</v>
      </c>
      <c r="L67" s="35" t="n">
        <f aca="false">G67+K67</f>
        <v>9544.76746365908</v>
      </c>
      <c r="M67" s="37" t="n">
        <f aca="false">L67*TAN(C67*PI()/180)</f>
        <v>-2644.30650849015</v>
      </c>
      <c r="N67" s="31"/>
    </row>
    <row r="68" customFormat="false" ht="12.75" hidden="false" customHeight="false" outlineLevel="0" collapsed="false">
      <c r="A68" s="32" t="n">
        <f aca="false">A67+1</f>
        <v>-116</v>
      </c>
      <c r="B68" s="33" t="n">
        <f aca="false">S$2+P$2-SQRT(S$2^2-P$2^2*SIN(A68*PI()/180)^2)-P$2*COS(A68*PI()/180)</f>
        <v>65.9810058880632</v>
      </c>
      <c r="C68" s="34" t="n">
        <f aca="false">ASIN($P$2/$S$2*SIN(A68*PI()/180))*180/PI()</f>
        <v>-15.6237767183636</v>
      </c>
      <c r="D68" s="33" t="n">
        <f aca="false">(P$2^2*(PI()*U$2/30)*SIN(A68*PI()/180)*COS(A68*PI()/180)/SQRT(S$2^2-P$2^2*SIN(A68*PI()/180)^2)+P$2*(PI()*U$2/30)*SIN(A68*PI()/180))/1000</f>
        <v>-29.1910216922523</v>
      </c>
      <c r="E68" s="35" t="n">
        <f aca="false">-1*(PI()^2*U$2^2*P$2*COS(PI()*A68/180)/900+SQRT(2)*PI()^2*U$2^2*P$2^2*(4*(2*S$2^2-P$2^2)*COS(PI()*A68/90)+P$2^2*(COS(PI()*A68/45)+3))/(3600*(P$2^2*COS(PI()*A68/90)+2*S$2^2-P$2^2)^(3/2)))/1000</f>
        <v>20930.4066151431</v>
      </c>
      <c r="F68" s="33" t="n">
        <f aca="false">E68/1000</f>
        <v>20.9304066151431</v>
      </c>
      <c r="G68" s="35" t="n">
        <f aca="false">$W$2*E68</f>
        <v>9418.68297681441</v>
      </c>
      <c r="H68" s="33" t="n">
        <f aca="false">E68*TAN(C68*PI()/180)</f>
        <v>-5853.23845879765</v>
      </c>
      <c r="I68" s="35" t="n">
        <f aca="false">$W$2*H68</f>
        <v>-2633.95730645894</v>
      </c>
      <c r="J68" s="36" t="n">
        <v>1.089</v>
      </c>
      <c r="K68" s="35" t="n">
        <f aca="false">(J68-1)/10*$R$2^2*PI()/4</f>
        <v>72.7244141786847</v>
      </c>
      <c r="L68" s="35" t="n">
        <f aca="false">G68+K68</f>
        <v>9491.4073909931</v>
      </c>
      <c r="M68" s="37" t="n">
        <f aca="false">L68*TAN(C68*PI()/180)</f>
        <v>-2654.29486347784</v>
      </c>
      <c r="N68" s="31"/>
    </row>
    <row r="69" customFormat="false" ht="12.75" hidden="false" customHeight="false" outlineLevel="0" collapsed="false">
      <c r="A69" s="32" t="n">
        <f aca="false">A68+1</f>
        <v>-115</v>
      </c>
      <c r="B69" s="33" t="n">
        <f aca="false">S$2+P$2-SQRT(S$2^2-P$2^2*SIN(A69*PI()/180)^2)-P$2*COS(A69*PI()/180)</f>
        <v>65.4046240631615</v>
      </c>
      <c r="C69" s="34" t="n">
        <f aca="false">ASIN($P$2/$S$2*SIN(A69*PI()/180))*180/PI()</f>
        <v>-15.7577689547723</v>
      </c>
      <c r="D69" s="33" t="n">
        <f aca="false">(P$2^2*(PI()*U$2/30)*SIN(A69*PI()/180)*COS(A69*PI()/180)/SQRT(S$2^2-P$2^2*SIN(A69*PI()/180)^2)+P$2*(PI()*U$2/30)*SIN(A69*PI()/180))/1000</f>
        <v>-29.5991660176</v>
      </c>
      <c r="E69" s="35" t="n">
        <f aca="false">-1*(PI()^2*U$2^2*P$2*COS(PI()*A69/180)/900+SQRT(2)*PI()^2*U$2^2*P$2^2*(4*(2*S$2^2-P$2^2)*COS(PI()*A69/90)+P$2^2*(COS(PI()*A69/45)+3))/(3600*(P$2^2*COS(PI()*A69/90)+2*S$2^2-P$2^2)^(3/2)))/1000</f>
        <v>20698.3226283654</v>
      </c>
      <c r="F69" s="33" t="n">
        <f aca="false">E69/1000</f>
        <v>20.6983226283654</v>
      </c>
      <c r="G69" s="35" t="n">
        <f aca="false">$W$2*E69</f>
        <v>9314.24518276444</v>
      </c>
      <c r="H69" s="33" t="n">
        <f aca="false">E69*TAN(C69*PI()/180)</f>
        <v>-5840.56063251772</v>
      </c>
      <c r="I69" s="35" t="n">
        <f aca="false">$W$2*H69</f>
        <v>-2628.25228463297</v>
      </c>
      <c r="J69" s="36" t="n">
        <v>1.075</v>
      </c>
      <c r="K69" s="35" t="n">
        <f aca="false">(J69-1)/10*$R$2^2*PI()/4</f>
        <v>61.2846186899029</v>
      </c>
      <c r="L69" s="35" t="n">
        <f aca="false">G69+K69</f>
        <v>9375.52980145434</v>
      </c>
      <c r="M69" s="37" t="n">
        <f aca="false">L69*TAN(C69*PI()/180)</f>
        <v>-2645.5453057983</v>
      </c>
      <c r="N69" s="31"/>
    </row>
    <row r="70" customFormat="false" ht="12.75" hidden="false" customHeight="false" outlineLevel="0" collapsed="false">
      <c r="A70" s="32" t="n">
        <f aca="false">A69+1</f>
        <v>-114</v>
      </c>
      <c r="B70" s="33" t="n">
        <f aca="false">S$2+P$2-SQRT(S$2^2-P$2^2*SIN(A70*PI()/180)^2)-P$2*COS(A70*PI()/180)</f>
        <v>64.8202847927247</v>
      </c>
      <c r="C70" s="34" t="n">
        <f aca="false">ASIN($P$2/$S$2*SIN(A70*PI()/180))*180/PI()</f>
        <v>-15.8869216961555</v>
      </c>
      <c r="D70" s="33" t="n">
        <f aca="false">(P$2^2*(PI()*U$2/30)*SIN(A70*PI()/180)*COS(A70*PI()/180)/SQRT(S$2^2-P$2^2*SIN(A70*PI()/180)^2)+P$2*(PI()*U$2/30)*SIN(A70*PI()/180))/1000</f>
        <v>-30.0026416558351</v>
      </c>
      <c r="E70" s="35" t="n">
        <f aca="false">-1*(PI()^2*U$2^2*P$2*COS(PI()*A70/180)/900+SQRT(2)*PI()^2*U$2^2*P$2^2*(4*(2*S$2^2-P$2^2)*COS(PI()*A70/90)+P$2^2*(COS(PI()*A70/45)+3))/(3600*(P$2^2*COS(PI()*A70/90)+2*S$2^2-P$2^2)^(3/2)))/1000</f>
        <v>20454.1576124936</v>
      </c>
      <c r="F70" s="33" t="n">
        <f aca="false">E70/1000</f>
        <v>20.4541576124936</v>
      </c>
      <c r="G70" s="35" t="n">
        <f aca="false">$W$2*E70</f>
        <v>9204.37092562212</v>
      </c>
      <c r="H70" s="33" t="n">
        <f aca="false">E70*TAN(C70*PI()/180)</f>
        <v>-5821.47269062178</v>
      </c>
      <c r="I70" s="35" t="n">
        <f aca="false">$W$2*H70</f>
        <v>-2619.6627107798</v>
      </c>
      <c r="J70" s="36" t="n">
        <v>1.075</v>
      </c>
      <c r="K70" s="35" t="n">
        <f aca="false">(J70-1)/10*$R$2^2*PI()/4</f>
        <v>61.2846186899029</v>
      </c>
      <c r="L70" s="35" t="n">
        <f aca="false">G70+K70</f>
        <v>9265.65554431203</v>
      </c>
      <c r="M70" s="37" t="n">
        <f aca="false">L70*TAN(C70*PI()/180)</f>
        <v>-2637.10497072604</v>
      </c>
      <c r="N70" s="31"/>
    </row>
    <row r="71" customFormat="false" ht="12.75" hidden="false" customHeight="false" outlineLevel="0" collapsed="false">
      <c r="A71" s="32" t="n">
        <f aca="false">A70+1</f>
        <v>-113</v>
      </c>
      <c r="B71" s="33" t="n">
        <f aca="false">S$2+P$2-SQRT(S$2^2-P$2^2*SIN(A71*PI()/180)^2)-P$2*COS(A71*PI()/180)</f>
        <v>64.2280819583654</v>
      </c>
      <c r="C71" s="34" t="n">
        <f aca="false">ASIN($P$2/$S$2*SIN(A71*PI()/180))*180/PI()</f>
        <v>-16.0111869393745</v>
      </c>
      <c r="D71" s="33" t="n">
        <f aca="false">(P$2^2*(PI()*U$2/30)*SIN(A71*PI()/180)*COS(A71*PI()/180)/SQRT(S$2^2-P$2^2*SIN(A71*PI()/180)^2)+P$2*(PI()*U$2/30)*SIN(A71*PI()/180))/1000</f>
        <v>-30.4012092309486</v>
      </c>
      <c r="E71" s="35" t="n">
        <f aca="false">-1*(PI()^2*U$2^2*P$2*COS(PI()*A71/180)/900+SQRT(2)*PI()^2*U$2^2*P$2^2*(4*(2*S$2^2-P$2^2)*COS(PI()*A71/90)+P$2^2*(COS(PI()*A71/45)+3))/(3600*(P$2^2*COS(PI()*A71/90)+2*S$2^2-P$2^2)^(3/2)))/1000</f>
        <v>20197.6589032467</v>
      </c>
      <c r="F71" s="33" t="n">
        <f aca="false">E71/1000</f>
        <v>20.1976589032467</v>
      </c>
      <c r="G71" s="35" t="n">
        <f aca="false">$W$2*E71</f>
        <v>9088.94650646101</v>
      </c>
      <c r="H71" s="33" t="n">
        <f aca="false">E71*TAN(C71*PI()/180)</f>
        <v>-5795.853555764</v>
      </c>
      <c r="I71" s="35" t="n">
        <f aca="false">$W$2*H71</f>
        <v>-2608.1341000938</v>
      </c>
      <c r="J71" s="36" t="n">
        <v>1.103</v>
      </c>
      <c r="K71" s="35" t="n">
        <f aca="false">(J71-1)/10*$R$2^2*PI()/4</f>
        <v>84.1642096674666</v>
      </c>
      <c r="L71" s="35" t="n">
        <f aca="false">G71+K71</f>
        <v>9173.11071612848</v>
      </c>
      <c r="M71" s="37" t="n">
        <f aca="false">L71*TAN(C71*PI()/180)</f>
        <v>-2632.28558399626</v>
      </c>
      <c r="N71" s="31"/>
    </row>
    <row r="72" customFormat="false" ht="12.75" hidden="false" customHeight="false" outlineLevel="0" collapsed="false">
      <c r="A72" s="32" t="n">
        <f aca="false">A71+1</f>
        <v>-112</v>
      </c>
      <c r="B72" s="33" t="n">
        <f aca="false">S$2+P$2-SQRT(S$2^2-P$2^2*SIN(A72*PI()/180)^2)-P$2*COS(A72*PI()/180)</f>
        <v>63.6281141832746</v>
      </c>
      <c r="C72" s="34" t="n">
        <f aca="false">ASIN($P$2/$S$2*SIN(A72*PI()/180))*180/PI()</f>
        <v>-16.1305182876319</v>
      </c>
      <c r="D72" s="33" t="n">
        <f aca="false">(P$2^2*(PI()*U$2/30)*SIN(A72*PI()/180)*COS(A72*PI()/180)/SQRT(S$2^2-P$2^2*SIN(A72*PI()/180)^2)+P$2*(PI()*U$2/30)*SIN(A72*PI()/180))/1000</f>
        <v>-30.7946245112164</v>
      </c>
      <c r="E72" s="35" t="n">
        <f aca="false">-1*(PI()^2*U$2^2*P$2*COS(PI()*A72/180)/900+SQRT(2)*PI()^2*U$2^2*P$2^2*(4*(2*S$2^2-P$2^2)*COS(PI()*A72/90)+P$2^2*(COS(PI()*A72/45)+3))/(3600*(P$2^2*COS(PI()*A72/90)+2*S$2^2-P$2^2)^(3/2)))/1000</f>
        <v>19928.5840133495</v>
      </c>
      <c r="F72" s="33" t="n">
        <f aca="false">E72/1000</f>
        <v>19.9285840133495</v>
      </c>
      <c r="G72" s="35" t="n">
        <f aca="false">$W$2*E72</f>
        <v>8967.86280600727</v>
      </c>
      <c r="H72" s="33" t="n">
        <f aca="false">E72*TAN(C72*PI()/180)</f>
        <v>-5763.59115793406</v>
      </c>
      <c r="I72" s="35" t="n">
        <f aca="false">$W$2*H72</f>
        <v>-2593.61602107033</v>
      </c>
      <c r="J72" s="36" t="n">
        <v>1.103</v>
      </c>
      <c r="K72" s="35" t="n">
        <f aca="false">(J72-1)/10*$R$2^2*PI()/4</f>
        <v>84.1642096674666</v>
      </c>
      <c r="L72" s="35" t="n">
        <f aca="false">G72+K72</f>
        <v>9052.02701567473</v>
      </c>
      <c r="M72" s="37" t="n">
        <f aca="false">L72*TAN(C72*PI()/180)</f>
        <v>-2617.95734378192</v>
      </c>
      <c r="N72" s="31"/>
    </row>
    <row r="73" customFormat="false" ht="12.75" hidden="false" customHeight="false" outlineLevel="0" collapsed="false">
      <c r="A73" s="32" t="n">
        <f aca="false">A72+1</f>
        <v>-111</v>
      </c>
      <c r="B73" s="33" t="n">
        <f aca="false">S$2+P$2-SQRT(S$2^2-P$2^2*SIN(A73*PI()/180)^2)-P$2*COS(A73*PI()/180)</f>
        <v>63.020484925425</v>
      </c>
      <c r="C73" s="34" t="n">
        <f aca="false">ASIN($P$2/$S$2*SIN(A73*PI()/180))*180/PI()</f>
        <v>-16.2448709900413</v>
      </c>
      <c r="D73" s="33" t="n">
        <f aca="false">(P$2^2*(PI()*U$2/30)*SIN(A73*PI()/180)*COS(A73*PI()/180)/SQRT(S$2^2-P$2^2*SIN(A73*PI()/180)^2)+P$2*(PI()*U$2/30)*SIN(A73*PI()/180))/1000</f>
        <v>-31.1826386164681</v>
      </c>
      <c r="E73" s="35" t="n">
        <f aca="false">-1*(PI()^2*U$2^2*P$2*COS(PI()*A73/180)/900+SQRT(2)*PI()^2*U$2^2*P$2^2*(4*(2*S$2^2-P$2^2)*COS(PI()*A73/90)+P$2^2*(COS(PI()*A73/45)+3))/(3600*(P$2^2*COS(PI()*A73/90)+2*S$2^2-P$2^2)^(3/2)))/1000</f>
        <v>19646.7014193981</v>
      </c>
      <c r="F73" s="33" t="n">
        <f aca="false">E73/1000</f>
        <v>19.6467014193981</v>
      </c>
      <c r="G73" s="35" t="n">
        <f aca="false">$W$2*E73</f>
        <v>8841.01563872913</v>
      </c>
      <c r="H73" s="33" t="n">
        <f aca="false">E73*TAN(C73*PI()/180)</f>
        <v>-5724.58314401046</v>
      </c>
      <c r="I73" s="35" t="n">
        <f aca="false">$W$2*H73</f>
        <v>-2576.06241480471</v>
      </c>
      <c r="J73" s="36" t="n">
        <v>1.117</v>
      </c>
      <c r="K73" s="35" t="n">
        <f aca="false">(J73-1)/10*$R$2^2*PI()/4</f>
        <v>95.6040051562485</v>
      </c>
      <c r="L73" s="35" t="n">
        <f aca="false">G73+K73</f>
        <v>8936.61964388538</v>
      </c>
      <c r="M73" s="37" t="n">
        <f aca="false">L73*TAN(C73*PI()/180)</f>
        <v>-2603.91915598147</v>
      </c>
      <c r="N73" s="31"/>
    </row>
    <row r="74" customFormat="false" ht="12.75" hidden="false" customHeight="false" outlineLevel="0" collapsed="false">
      <c r="A74" s="32" t="n">
        <f aca="false">A73+1</f>
        <v>-110</v>
      </c>
      <c r="B74" s="33" t="n">
        <f aca="false">S$2+P$2-SQRT(S$2^2-P$2^2*SIN(A74*PI()/180)^2)-P$2*COS(A74*PI()/180)</f>
        <v>62.405302566559</v>
      </c>
      <c r="C74" s="34" t="n">
        <f aca="false">ASIN($P$2/$S$2*SIN(A74*PI()/180))*180/PI()</f>
        <v>-16.3542019804131</v>
      </c>
      <c r="D74" s="33" t="n">
        <f aca="false">(P$2^2*(PI()*U$2/30)*SIN(A74*PI()/180)*COS(A74*PI()/180)/SQRT(S$2^2-P$2^2*SIN(A74*PI()/180)^2)+P$2*(PI()*U$2/30)*SIN(A74*PI()/180))/1000</f>
        <v>-31.5649982407428</v>
      </c>
      <c r="E74" s="35" t="n">
        <f aca="false">-1*(PI()^2*U$2^2*P$2*COS(PI()*A74/180)/900+SQRT(2)*PI()^2*U$2^2*P$2^2*(4*(2*S$2^2-P$2^2)*COS(PI()*A74/90)+P$2^2*(COS(PI()*A74/45)+3))/(3600*(P$2^2*COS(PI()*A74/90)+2*S$2^2-P$2^2)^(3/2)))/1000</f>
        <v>19351.7913439771</v>
      </c>
      <c r="F74" s="33" t="n">
        <f aca="false">E74/1000</f>
        <v>19.3517913439771</v>
      </c>
      <c r="G74" s="35" t="n">
        <f aca="false">$W$2*E74</f>
        <v>8708.30610478968</v>
      </c>
      <c r="H74" s="33" t="n">
        <f aca="false">E74*TAN(C74*PI()/180)</f>
        <v>-5678.73757767847</v>
      </c>
      <c r="I74" s="35" t="n">
        <f aca="false">$W$2*H74</f>
        <v>-2555.43190995531</v>
      </c>
      <c r="J74" s="36" t="n">
        <v>1.131</v>
      </c>
      <c r="K74" s="35" t="n">
        <f aca="false">(J74-1)/10*$R$2^2*PI()/4</f>
        <v>107.04380064503</v>
      </c>
      <c r="L74" s="35" t="n">
        <f aca="false">G74+K74</f>
        <v>8815.34990543472</v>
      </c>
      <c r="M74" s="37" t="n">
        <f aca="false">L74*TAN(C74*PI()/180)</f>
        <v>-2586.84366106277</v>
      </c>
      <c r="N74" s="31"/>
    </row>
    <row r="75" customFormat="false" ht="12.75" hidden="false" customHeight="false" outlineLevel="0" collapsed="false">
      <c r="A75" s="32" t="n">
        <f aca="false">A74+1</f>
        <v>-109</v>
      </c>
      <c r="B75" s="33" t="n">
        <f aca="false">S$2+P$2-SQRT(S$2^2-P$2^2*SIN(A75*PI()/180)^2)-P$2*COS(A75*PI()/180)</f>
        <v>61.7826804966612</v>
      </c>
      <c r="C75" s="34" t="n">
        <f aca="false">ASIN($P$2/$S$2*SIN(A75*PI()/180))*180/PI()</f>
        <v>-16.4584699151579</v>
      </c>
      <c r="D75" s="33" t="n">
        <f aca="false">(P$2^2*(PI()*U$2/30)*SIN(A75*PI()/180)*COS(A75*PI()/180)/SQRT(S$2^2-P$2^2*SIN(A75*PI()/180)^2)+P$2*(PI()*U$2/30)*SIN(A75*PI()/180))/1000</f>
        <v>-31.9414458902098</v>
      </c>
      <c r="E75" s="35" t="n">
        <f aca="false">-1*(PI()^2*U$2^2*P$2*COS(PI()*A75/180)/900+SQRT(2)*PI()^2*U$2^2*P$2^2*(4*(2*S$2^2-P$2^2)*COS(PI()*A75/90)+P$2^2*(COS(PI()*A75/45)+3))/(3600*(P$2^2*COS(PI()*A75/90)+2*S$2^2-P$2^2)^(3/2)))/1000</f>
        <v>19043.6465300327</v>
      </c>
      <c r="F75" s="33" t="n">
        <f aca="false">E75/1000</f>
        <v>19.0436465300327</v>
      </c>
      <c r="G75" s="35" t="n">
        <f aca="false">$W$2*E75</f>
        <v>8569.64093851473</v>
      </c>
      <c r="H75" s="33" t="n">
        <f aca="false">E75*TAN(C75*PI()/180)</f>
        <v>-5625.97362593933</v>
      </c>
      <c r="I75" s="35" t="n">
        <f aca="false">$W$2*H75</f>
        <v>-2531.6881316727</v>
      </c>
      <c r="J75" s="36" t="n">
        <v>1.145</v>
      </c>
      <c r="K75" s="35" t="n">
        <f aca="false">(J75-1)/10*$R$2^2*PI()/4</f>
        <v>118.483596133812</v>
      </c>
      <c r="L75" s="35" t="n">
        <f aca="false">G75+K75</f>
        <v>8688.12453464855</v>
      </c>
      <c r="M75" s="37" t="n">
        <f aca="false">L75*TAN(C75*PI()/180)</f>
        <v>-2566.69117512365</v>
      </c>
      <c r="N75" s="31"/>
    </row>
    <row r="76" customFormat="false" ht="12.75" hidden="false" customHeight="false" outlineLevel="0" collapsed="false">
      <c r="A76" s="32" t="n">
        <f aca="false">A75+1</f>
        <v>-108</v>
      </c>
      <c r="B76" s="33" t="n">
        <f aca="false">S$2+P$2-SQRT(S$2^2-P$2^2*SIN(A76*PI()/180)^2)-P$2*COS(A76*PI()/180)</f>
        <v>61.1527371936175</v>
      </c>
      <c r="C76" s="34" t="n">
        <f aca="false">ASIN($P$2/$S$2*SIN(A76*PI()/180))*180/PI()</f>
        <v>-16.5576352102111</v>
      </c>
      <c r="D76" s="33" t="n">
        <f aca="false">(P$2^2*(PI()*U$2/30)*SIN(A76*PI()/180)*COS(A76*PI()/180)/SQRT(S$2^2-P$2^2*SIN(A76*PI()/180)^2)+P$2*(PI()*U$2/30)*SIN(A76*PI()/180))/1000</f>
        <v>-32.3117201361722</v>
      </c>
      <c r="E76" s="35" t="n">
        <f aca="false">-1*(PI()^2*U$2^2*P$2*COS(PI()*A76/180)/900+SQRT(2)*PI()^2*U$2^2*P$2^2*(4*(2*S$2^2-P$2^2)*COS(PI()*A76/90)+P$2^2*(COS(PI()*A76/45)+3))/(3600*(P$2^2*COS(PI()*A76/90)+2*S$2^2-P$2^2)^(3/2)))/1000</f>
        <v>18722.0730044386</v>
      </c>
      <c r="F76" s="33" t="n">
        <f aca="false">E76/1000</f>
        <v>18.7220730044386</v>
      </c>
      <c r="G76" s="35" t="n">
        <f aca="false">$W$2*E76</f>
        <v>8424.93285199737</v>
      </c>
      <c r="H76" s="33" t="n">
        <f aca="false">E76*TAN(C76*PI()/180)</f>
        <v>-5566.2222283626</v>
      </c>
      <c r="I76" s="35" t="n">
        <f aca="false">$W$2*H76</f>
        <v>-2504.80000276317</v>
      </c>
      <c r="J76" s="36" t="n">
        <v>1.145</v>
      </c>
      <c r="K76" s="35" t="n">
        <f aca="false">(J76-1)/10*$R$2^2*PI()/4</f>
        <v>118.483596133812</v>
      </c>
      <c r="L76" s="35" t="n">
        <f aca="false">G76+K76</f>
        <v>8543.41644813118</v>
      </c>
      <c r="M76" s="37" t="n">
        <f aca="false">L76*TAN(C76*PI()/180)</f>
        <v>-2540.02612469636</v>
      </c>
      <c r="N76" s="31"/>
    </row>
    <row r="77" customFormat="false" ht="12.75" hidden="false" customHeight="false" outlineLevel="0" collapsed="false">
      <c r="A77" s="32" t="n">
        <f aca="false">A76+1</f>
        <v>-107</v>
      </c>
      <c r="B77" s="33" t="n">
        <f aca="false">S$2+P$2-SQRT(S$2^2-P$2^2*SIN(A77*PI()/180)^2)-P$2*COS(A77*PI()/180)</f>
        <v>60.5155962977678</v>
      </c>
      <c r="C77" s="34" t="n">
        <f aca="false">ASIN($P$2/$S$2*SIN(A77*PI()/180))*180/PI()</f>
        <v>-16.6516600768822</v>
      </c>
      <c r="D77" s="33" t="n">
        <f aca="false">(P$2^2*(PI()*U$2/30)*SIN(A77*PI()/180)*COS(A77*PI()/180)/SQRT(S$2^2-P$2^2*SIN(A77*PI()/180)^2)+P$2*(PI()*U$2/30)*SIN(A77*PI()/180))/1000</f>
        <v>-32.6755558829101</v>
      </c>
      <c r="E77" s="35" t="n">
        <f aca="false">-1*(PI()^2*U$2^2*P$2*COS(PI()*A77/180)/900+SQRT(2)*PI()^2*U$2^2*P$2^2*(4*(2*S$2^2-P$2^2)*COS(PI()*A77/90)+P$2^2*(COS(PI()*A77/45)+3))/(3600*(P$2^2*COS(PI()*A77/90)+2*S$2^2-P$2^2)^(3/2)))/1000</f>
        <v>18386.8908276411</v>
      </c>
      <c r="F77" s="33" t="n">
        <f aca="false">E77/1000</f>
        <v>18.3868908276411</v>
      </c>
      <c r="G77" s="35" t="n">
        <f aca="false">$W$2*E77</f>
        <v>8274.10087243851</v>
      </c>
      <c r="H77" s="33" t="n">
        <f aca="false">E77*TAN(C77*PI()/180)</f>
        <v>-5499.42674518514</v>
      </c>
      <c r="I77" s="35" t="n">
        <f aca="false">$W$2*H77</f>
        <v>-2474.74203533331</v>
      </c>
      <c r="J77" s="36" t="n">
        <v>1.159</v>
      </c>
      <c r="K77" s="35" t="n">
        <f aca="false">(J77-1)/10*$R$2^2*PI()/4</f>
        <v>129.923391622594</v>
      </c>
      <c r="L77" s="35" t="n">
        <f aca="false">G77+K77</f>
        <v>8404.0242640611</v>
      </c>
      <c r="M77" s="37" t="n">
        <f aca="false">L77*TAN(C77*PI()/180)</f>
        <v>-2513.60146955807</v>
      </c>
      <c r="N77" s="31"/>
    </row>
    <row r="78" customFormat="false" ht="12.75" hidden="false" customHeight="false" outlineLevel="0" collapsed="false">
      <c r="A78" s="32" t="n">
        <f aca="false">A77+1</f>
        <v>-106</v>
      </c>
      <c r="B78" s="33" t="n">
        <f aca="false">S$2+P$2-SQRT(S$2^2-P$2^2*SIN(A78*PI()/180)^2)-P$2*COS(A78*PI()/180)</f>
        <v>59.8713866810629</v>
      </c>
      <c r="C78" s="34" t="n">
        <f aca="false">ASIN($P$2/$S$2*SIN(A78*PI()/180))*180/PI()</f>
        <v>-16.7405085565325</v>
      </c>
      <c r="D78" s="33" t="n">
        <f aca="false">(P$2^2*(PI()*U$2/30)*SIN(A78*PI()/180)*COS(A78*PI()/180)/SQRT(S$2^2-P$2^2*SIN(A78*PI()/180)^2)+P$2*(PI()*U$2/30)*SIN(A78*PI()/180))/1000</f>
        <v>-33.0326846500624</v>
      </c>
      <c r="E78" s="35" t="n">
        <f aca="false">-1*(PI()^2*U$2^2*P$2*COS(PI()*A78/180)/900+SQRT(2)*PI()^2*U$2^2*P$2^2*(4*(2*S$2^2-P$2^2)*COS(PI()*A78/90)+P$2^2*(COS(PI()*A78/45)+3))/(3600*(P$2^2*COS(PI()*A78/90)+2*S$2^2-P$2^2)^(3/2)))/1000</f>
        <v>18037.9348262413</v>
      </c>
      <c r="F78" s="33" t="n">
        <f aca="false">E78/1000</f>
        <v>18.0379348262413</v>
      </c>
      <c r="G78" s="35" t="n">
        <f aca="false">$W$2*E78</f>
        <v>8117.0706718086</v>
      </c>
      <c r="H78" s="33" t="n">
        <f aca="false">E78*TAN(C78*PI()/180)</f>
        <v>-5425.54358033831</v>
      </c>
      <c r="I78" s="35" t="n">
        <f aca="false">$W$2*H78</f>
        <v>-2441.49461115224</v>
      </c>
      <c r="J78" s="36" t="n">
        <v>1.159</v>
      </c>
      <c r="K78" s="35" t="n">
        <f aca="false">(J78-1)/10*$R$2^2*PI()/4</f>
        <v>129.923391622594</v>
      </c>
      <c r="L78" s="35" t="n">
        <f aca="false">G78+K78</f>
        <v>8246.99406343119</v>
      </c>
      <c r="M78" s="37" t="n">
        <f aca="false">L78*TAN(C78*PI()/180)</f>
        <v>-2480.57364265691</v>
      </c>
      <c r="N78" s="31"/>
    </row>
    <row r="79" customFormat="false" ht="12.75" hidden="false" customHeight="false" outlineLevel="0" collapsed="false">
      <c r="A79" s="32" t="n">
        <f aca="false">A78+1</f>
        <v>-105</v>
      </c>
      <c r="B79" s="33" t="n">
        <f aca="false">S$2+P$2-SQRT(S$2^2-P$2^2*SIN(A79*PI()/180)^2)-P$2*COS(A79*PI()/180)</f>
        <v>59.2202425105457</v>
      </c>
      <c r="C79" s="34" t="n">
        <f aca="false">ASIN($P$2/$S$2*SIN(A79*PI()/180))*180/PI()</f>
        <v>-16.8241465539903</v>
      </c>
      <c r="D79" s="33" t="n">
        <f aca="false">(P$2^2*(PI()*U$2/30)*SIN(A79*PI()/180)*COS(A79*PI()/180)/SQRT(S$2^2-P$2^2*SIN(A79*PI()/180)^2)+P$2*(PI()*U$2/30)*SIN(A79*PI()/180))/1000</f>
        <v>-33.3828348691777</v>
      </c>
      <c r="E79" s="35" t="n">
        <f aca="false">-1*(PI()^2*U$2^2*P$2*COS(PI()*A79/180)/900+SQRT(2)*PI()^2*U$2^2*P$2^2*(4*(2*S$2^2-P$2^2)*COS(PI()*A79/90)+P$2^2*(COS(PI()*A79/45)+3))/(3600*(P$2^2*COS(PI()*A79/90)+2*S$2^2-P$2^2)^(3/2)))/1000</f>
        <v>17675.0553053571</v>
      </c>
      <c r="F79" s="33" t="n">
        <f aca="false">E79/1000</f>
        <v>17.6750553053571</v>
      </c>
      <c r="G79" s="35" t="n">
        <f aca="false">$W$2*E79</f>
        <v>7953.77488741069</v>
      </c>
      <c r="H79" s="33" t="n">
        <f aca="false">E79*TAN(C79*PI()/180)</f>
        <v>-5344.54277549165</v>
      </c>
      <c r="I79" s="35" t="n">
        <f aca="false">$W$2*H79</f>
        <v>-2405.04424897124</v>
      </c>
      <c r="J79" s="36" t="n">
        <v>1.145</v>
      </c>
      <c r="K79" s="35" t="n">
        <f aca="false">(J79-1)/10*$R$2^2*PI()/4</f>
        <v>118.483596133812</v>
      </c>
      <c r="L79" s="35" t="n">
        <f aca="false">G79+K79</f>
        <v>8072.2584835445</v>
      </c>
      <c r="M79" s="37" t="n">
        <f aca="false">L79*TAN(C79*PI()/180)</f>
        <v>-2440.87104763135</v>
      </c>
      <c r="N79" s="31"/>
    </row>
    <row r="80" customFormat="false" ht="12.75" hidden="false" customHeight="false" outlineLevel="0" collapsed="false">
      <c r="A80" s="32" t="n">
        <f aca="false">A79+1</f>
        <v>-104</v>
      </c>
      <c r="B80" s="33" t="n">
        <f aca="false">S$2+P$2-SQRT(S$2^2-P$2^2*SIN(A80*PI()/180)^2)-P$2*COS(A80*PI()/180)</f>
        <v>58.5623033058822</v>
      </c>
      <c r="C80" s="34" t="n">
        <f aca="false">ASIN($P$2/$S$2*SIN(A80*PI()/180))*180/PI()</f>
        <v>-16.9025418696098</v>
      </c>
      <c r="D80" s="33" t="n">
        <f aca="false">(P$2^2*(PI()*U$2/30)*SIN(A80*PI()/180)*COS(A80*PI()/180)/SQRT(S$2^2-P$2^2*SIN(A80*PI()/180)^2)+P$2*(PI()*U$2/30)*SIN(A80*PI()/180))/1000</f>
        <v>-33.7257321940112</v>
      </c>
      <c r="E80" s="35" t="n">
        <f aca="false">-1*(PI()^2*U$2^2*P$2*COS(PI()*A80/180)/900+SQRT(2)*PI()^2*U$2^2*P$2^2*(4*(2*S$2^2-P$2^2)*COS(PI()*A80/90)+P$2^2*(COS(PI()*A80/45)+3))/(3600*(P$2^2*COS(PI()*A80/90)+2*S$2^2-P$2^2)^(3/2)))/1000</f>
        <v>17298.118737619</v>
      </c>
      <c r="F80" s="33" t="n">
        <f aca="false">E80/1000</f>
        <v>17.298118737619</v>
      </c>
      <c r="G80" s="35" t="n">
        <f aca="false">$W$2*E80</f>
        <v>7784.15343192854</v>
      </c>
      <c r="H80" s="33" t="n">
        <f aca="false">E80*TAN(C80*PI()/180)</f>
        <v>-5256.4085712376</v>
      </c>
      <c r="I80" s="35" t="n">
        <f aca="false">$W$2*H80</f>
        <v>-2365.38385705692</v>
      </c>
      <c r="J80" s="36" t="n">
        <v>1.159</v>
      </c>
      <c r="K80" s="35" t="n">
        <f aca="false">(J80-1)/10*$R$2^2*PI()/4</f>
        <v>129.923391622594</v>
      </c>
      <c r="L80" s="35" t="n">
        <f aca="false">G80+K80</f>
        <v>7914.07682355113</v>
      </c>
      <c r="M80" s="37" t="n">
        <f aca="false">L80*TAN(C80*PI()/180)</f>
        <v>-2404.8638976144</v>
      </c>
      <c r="N80" s="31"/>
    </row>
    <row r="81" customFormat="false" ht="12.75" hidden="false" customHeight="false" outlineLevel="0" collapsed="false">
      <c r="A81" s="32" t="n">
        <f aca="false">A80+1</f>
        <v>-103</v>
      </c>
      <c r="B81" s="33" t="n">
        <f aca="false">S$2+P$2-SQRT(S$2^2-P$2^2*SIN(A81*PI()/180)^2)-P$2*COS(A81*PI()/180)</f>
        <v>57.8977139906768</v>
      </c>
      <c r="C81" s="34" t="n">
        <f aca="false">ASIN($P$2/$S$2*SIN(A81*PI()/180))*180/PI()</f>
        <v>-16.9756642298853</v>
      </c>
      <c r="D81" s="33" t="n">
        <f aca="false">(P$2^2*(PI()*U$2/30)*SIN(A81*PI()/180)*COS(A81*PI()/180)/SQRT(S$2^2-P$2^2*SIN(A81*PI()/180)^2)+P$2*(PI()*U$2/30)*SIN(A81*PI()/180))/1000</f>
        <v>-34.061099824075</v>
      </c>
      <c r="E81" s="35" t="n">
        <f aca="false">-1*(PI()^2*U$2^2*P$2*COS(PI()*A81/180)/900+SQRT(2)*PI()^2*U$2^2*P$2^2*(4*(2*S$2^2-P$2^2)*COS(PI()*A81/90)+P$2^2*(COS(PI()*A81/45)+3))/(3600*(P$2^2*COS(PI()*A81/90)+2*S$2^2-P$2^2)^(3/2)))/1000</f>
        <v>16907.0084256826</v>
      </c>
      <c r="F81" s="33" t="n">
        <f aca="false">E81/1000</f>
        <v>16.9070084256826</v>
      </c>
      <c r="G81" s="35" t="n">
        <f aca="false">$W$2*E81</f>
        <v>7608.15379155715</v>
      </c>
      <c r="H81" s="33" t="n">
        <f aca="false">E81*TAN(C81*PI()/180)</f>
        <v>-5161.13993160843</v>
      </c>
      <c r="I81" s="35" t="n">
        <f aca="false">$W$2*H81</f>
        <v>-2322.51296922379</v>
      </c>
      <c r="J81" s="36" t="n">
        <v>1.173</v>
      </c>
      <c r="K81" s="35" t="n">
        <f aca="false">(J81-1)/10*$R$2^2*PI()/4</f>
        <v>141.363187111376</v>
      </c>
      <c r="L81" s="35" t="n">
        <f aca="false">G81+K81</f>
        <v>7749.51697866853</v>
      </c>
      <c r="M81" s="37" t="n">
        <f aca="false">L81*TAN(C81*PI()/180)</f>
        <v>-2365.66638652213</v>
      </c>
      <c r="N81" s="31"/>
    </row>
    <row r="82" customFormat="false" ht="12.75" hidden="false" customHeight="false" outlineLevel="0" collapsed="false">
      <c r="A82" s="32" t="n">
        <f aca="false">A81+1</f>
        <v>-102</v>
      </c>
      <c r="B82" s="33" t="n">
        <f aca="false">S$2+P$2-SQRT(S$2^2-P$2^2*SIN(A82*PI()/180)^2)-P$2*COS(A82*PI()/180)</f>
        <v>57.2266249373185</v>
      </c>
      <c r="C82" s="34" t="n">
        <f aca="false">ASIN($P$2/$S$2*SIN(A82*PI()/180))*180/PI()</f>
        <v>-17.0434853165355</v>
      </c>
      <c r="D82" s="33" t="n">
        <f aca="false">(P$2^2*(PI()*U$2/30)*SIN(A82*PI()/180)*COS(A82*PI()/180)/SQRT(S$2^2-P$2^2*SIN(A82*PI()/180)^2)+P$2*(PI()*U$2/30)*SIN(A82*PI()/180))/1000</f>
        <v>-34.3886588408954</v>
      </c>
      <c r="E82" s="35" t="n">
        <f aca="false">-1*(PI()^2*U$2^2*P$2*COS(PI()*A82/180)/900+SQRT(2)*PI()^2*U$2^2*P$2^2*(4*(2*S$2^2-P$2^2)*COS(PI()*A82/90)+P$2^2*(COS(PI()*A82/45)+3))/(3600*(P$2^2*COS(PI()*A82/90)+2*S$2^2-P$2^2)^(3/2)))/1000</f>
        <v>16501.6251351902</v>
      </c>
      <c r="F82" s="33" t="n">
        <f aca="false">E82/1000</f>
        <v>16.5016251351902</v>
      </c>
      <c r="G82" s="35" t="n">
        <f aca="false">$W$2*E82</f>
        <v>7425.73131083561</v>
      </c>
      <c r="H82" s="33" t="n">
        <f aca="false">E82*TAN(C82*PI()/180)</f>
        <v>-5058.75102821391</v>
      </c>
      <c r="I82" s="35" t="n">
        <f aca="false">$W$2*H82</f>
        <v>-2276.43796269626</v>
      </c>
      <c r="J82" s="36" t="n">
        <v>1.187</v>
      </c>
      <c r="K82" s="35" t="n">
        <f aca="false">(J82-1)/10*$R$2^2*PI()/4</f>
        <v>152.802982600158</v>
      </c>
      <c r="L82" s="35" t="n">
        <f aca="false">G82+K82</f>
        <v>7578.53429343576</v>
      </c>
      <c r="M82" s="37" t="n">
        <f aca="false">L82*TAN(C82*PI()/180)</f>
        <v>-2323.28136381645</v>
      </c>
      <c r="N82" s="31"/>
    </row>
    <row r="83" customFormat="false" ht="12.75" hidden="false" customHeight="false" outlineLevel="0" collapsed="false">
      <c r="A83" s="32" t="n">
        <f aca="false">A82+1</f>
        <v>-101</v>
      </c>
      <c r="B83" s="33" t="n">
        <f aca="false">S$2+P$2-SQRT(S$2^2-P$2^2*SIN(A83*PI()/180)^2)-P$2*COS(A83*PI()/180)</f>
        <v>56.5491920051143</v>
      </c>
      <c r="C83" s="34" t="n">
        <f aca="false">ASIN($P$2/$S$2*SIN(A83*PI()/180))*180/PI()</f>
        <v>-17.1059787939744</v>
      </c>
      <c r="D83" s="33" t="n">
        <f aca="false">(P$2^2*(PI()*U$2/30)*SIN(A83*PI()/180)*COS(A83*PI()/180)/SQRT(S$2^2-P$2^2*SIN(A83*PI()/180)^2)+P$2*(PI()*U$2/30)*SIN(A83*PI()/180))/1000</f>
        <v>-34.7081285563661</v>
      </c>
      <c r="E83" s="35" t="n">
        <f aca="false">-1*(PI()^2*U$2^2*P$2*COS(PI()*A83/180)/900+SQRT(2)*PI()^2*U$2^2*P$2^2*(4*(2*S$2^2-P$2^2)*COS(PI()*A83/90)+P$2^2*(COS(PI()*A83/45)+3))/(3600*(P$2^2*COS(PI()*A83/90)+2*S$2^2-P$2^2)^(3/2)))/1000</f>
        <v>16081.8876951878</v>
      </c>
      <c r="F83" s="33" t="n">
        <f aca="false">E83/1000</f>
        <v>16.0818876951878</v>
      </c>
      <c r="G83" s="35" t="n">
        <f aca="false">$W$2*E83</f>
        <v>7236.84946283451</v>
      </c>
      <c r="H83" s="33" t="n">
        <f aca="false">E83*TAN(C83*PI()/180)</f>
        <v>-4949.27168041694</v>
      </c>
      <c r="I83" s="35" t="n">
        <f aca="false">$W$2*H83</f>
        <v>-2227.17225618762</v>
      </c>
      <c r="J83" s="36" t="n">
        <v>1.187</v>
      </c>
      <c r="K83" s="35" t="n">
        <f aca="false">(J83-1)/10*$R$2^2*PI()/4</f>
        <v>152.802982600158</v>
      </c>
      <c r="L83" s="35" t="n">
        <f aca="false">G83+K83</f>
        <v>7389.65244543466</v>
      </c>
      <c r="M83" s="37" t="n">
        <f aca="false">L83*TAN(C83*PI()/180)</f>
        <v>-2274.19804624413</v>
      </c>
      <c r="N83" s="31"/>
    </row>
    <row r="84" customFormat="false" ht="12.75" hidden="false" customHeight="false" outlineLevel="0" collapsed="false">
      <c r="A84" s="32" t="n">
        <f aca="false">A83+1</f>
        <v>-100</v>
      </c>
      <c r="B84" s="33" t="n">
        <f aca="false">S$2+P$2-SQRT(S$2^2-P$2^2*SIN(A84*PI()/180)^2)-P$2*COS(A84*PI()/180)</f>
        <v>55.8655765714782</v>
      </c>
      <c r="C84" s="34" t="n">
        <f aca="false">ASIN($P$2/$S$2*SIN(A84*PI()/180))*180/PI()</f>
        <v>-17.1631203350885</v>
      </c>
      <c r="D84" s="33" t="n">
        <f aca="false">(P$2^2*(PI()*U$2/30)*SIN(A84*PI()/180)*COS(A84*PI()/180)/SQRT(S$2^2-P$2^2*SIN(A84*PI()/180)^2)+P$2*(PI()*U$2/30)*SIN(A84*PI()/180))/1000</f>
        <v>-35.0192268725318</v>
      </c>
      <c r="E84" s="35" t="n">
        <f aca="false">-1*(PI()^2*U$2^2*P$2*COS(PI()*A84/180)/900+SQRT(2)*PI()^2*U$2^2*P$2^2*(4*(2*S$2^2-P$2^2)*COS(PI()*A84/90)+P$2^2*(COS(PI()*A84/45)+3))/(3600*(P$2^2*COS(PI()*A84/90)+2*S$2^2-P$2^2)^(3/2)))/1000</f>
        <v>15647.7335630949</v>
      </c>
      <c r="F84" s="33" t="n">
        <f aca="false">E84/1000</f>
        <v>15.6477335630949</v>
      </c>
      <c r="G84" s="35" t="n">
        <f aca="false">$W$2*E84</f>
        <v>7041.48010339271</v>
      </c>
      <c r="H84" s="33" t="n">
        <f aca="false">E84*TAN(C84*PI()/180)</f>
        <v>-4832.74774812372</v>
      </c>
      <c r="I84" s="35" t="n">
        <f aca="false">$W$2*H84</f>
        <v>-2174.73648665567</v>
      </c>
      <c r="J84" s="36" t="n">
        <v>1.187</v>
      </c>
      <c r="K84" s="35" t="n">
        <f aca="false">(J84-1)/10*$R$2^2*PI()/4</f>
        <v>152.802982600158</v>
      </c>
      <c r="L84" s="35" t="n">
        <f aca="false">G84+K84</f>
        <v>7194.28308599287</v>
      </c>
      <c r="M84" s="37" t="n">
        <f aca="false">L84*TAN(C84*PI()/180)</f>
        <v>-2221.92915306259</v>
      </c>
      <c r="N84" s="31"/>
    </row>
    <row r="85" customFormat="false" ht="12.75" hidden="false" customHeight="false" outlineLevel="0" collapsed="false">
      <c r="A85" s="32" t="n">
        <f aca="false">A84+1</f>
        <v>-99</v>
      </c>
      <c r="B85" s="33" t="n">
        <f aca="false">S$2+P$2-SQRT(S$2^2-P$2^2*SIN(A85*PI()/180)^2)-P$2*COS(A85*PI()/180)</f>
        <v>55.1759455559602</v>
      </c>
      <c r="C85" s="34" t="n">
        <f aca="false">ASIN($P$2/$S$2*SIN(A85*PI()/180))*180/PI()</f>
        <v>-17.2148876452482</v>
      </c>
      <c r="D85" s="33" t="n">
        <f aca="false">(P$2^2*(PI()*U$2/30)*SIN(A85*PI()/180)*COS(A85*PI()/180)/SQRT(S$2^2-P$2^2*SIN(A85*PI()/180)^2)+P$2*(PI()*U$2/30)*SIN(A85*PI()/180))/1000</f>
        <v>-35.3216706520794</v>
      </c>
      <c r="E85" s="35" t="n">
        <f aca="false">-1*(PI()^2*U$2^2*P$2*COS(PI()*A85/180)/900+SQRT(2)*PI()^2*U$2^2*P$2^2*(4*(2*S$2^2-P$2^2)*COS(PI()*A85/90)+P$2^2*(COS(PI()*A85/45)+3))/(3600*(P$2^2*COS(PI()*A85/90)+2*S$2^2-P$2^2)^(3/2)))/1000</f>
        <v>15199.1193514429</v>
      </c>
      <c r="F85" s="33" t="n">
        <f aca="false">E85/1000</f>
        <v>15.1991193514429</v>
      </c>
      <c r="G85" s="35" t="n">
        <f aca="false">$W$2*E85</f>
        <v>6839.60370814931</v>
      </c>
      <c r="H85" s="33" t="n">
        <f aca="false">E85*TAN(C85*PI()/180)</f>
        <v>-4709.24147395506</v>
      </c>
      <c r="I85" s="35" t="n">
        <f aca="false">$W$2*H85</f>
        <v>-2119.15866327978</v>
      </c>
      <c r="J85" s="36" t="n">
        <v>1.215</v>
      </c>
      <c r="K85" s="35" t="n">
        <f aca="false">(J85-1)/10*$R$2^2*PI()/4</f>
        <v>175.682573577722</v>
      </c>
      <c r="L85" s="35" t="n">
        <f aca="false">G85+K85</f>
        <v>7015.28628172703</v>
      </c>
      <c r="M85" s="37" t="n">
        <f aca="false">L85*TAN(C85*PI()/180)</f>
        <v>-2173.5915315673</v>
      </c>
      <c r="N85" s="31"/>
    </row>
    <row r="86" customFormat="false" ht="12.75" hidden="false" customHeight="false" outlineLevel="0" collapsed="false">
      <c r="A86" s="32" t="n">
        <f aca="false">A85+1</f>
        <v>-98</v>
      </c>
      <c r="B86" s="33" t="n">
        <f aca="false">S$2+P$2-SQRT(S$2^2-P$2^2*SIN(A86*PI()/180)^2)-P$2*COS(A86*PI()/180)</f>
        <v>54.480471436912</v>
      </c>
      <c r="C86" s="34" t="n">
        <f aca="false">ASIN($P$2/$S$2*SIN(A86*PI()/180))*180/PI()</f>
        <v>-17.2612604844798</v>
      </c>
      <c r="D86" s="33" t="n">
        <f aca="false">(P$2^2*(PI()*U$2/30)*SIN(A86*PI()/180)*COS(A86*PI()/180)/SQRT(S$2^2-P$2^2*SIN(A86*PI()/180)^2)+P$2*(PI()*U$2/30)*SIN(A86*PI()/180))/1000</f>
        <v>-35.6151760987604</v>
      </c>
      <c r="E86" s="35" t="n">
        <f aca="false">-1*(PI()^2*U$2^2*P$2*COS(PI()*A86/180)/900+SQRT(2)*PI()^2*U$2^2*P$2^2*(4*(2*S$2^2-P$2^2)*COS(PI()*A86/90)+P$2^2*(COS(PI()*A86/45)+3))/(3600*(P$2^2*COS(PI()*A86/90)+2*S$2^2-P$2^2)^(3/2)))/1000</f>
        <v>14736.0213137287</v>
      </c>
      <c r="F86" s="33" t="n">
        <f aca="false">E86/1000</f>
        <v>14.7360213137287</v>
      </c>
      <c r="G86" s="35" t="n">
        <f aca="false">$W$2*E86</f>
        <v>6631.2095911779</v>
      </c>
      <c r="H86" s="33" t="n">
        <f aca="false">E86*TAN(C86*PI()/180)</f>
        <v>-4578.83177178495</v>
      </c>
      <c r="I86" s="35" t="n">
        <f aca="false">$W$2*H86</f>
        <v>-2060.47429730323</v>
      </c>
      <c r="J86" s="36" t="n">
        <v>1.243</v>
      </c>
      <c r="K86" s="35" t="n">
        <f aca="false">(J86-1)/10*$R$2^2*PI()/4</f>
        <v>198.562164555285</v>
      </c>
      <c r="L86" s="35" t="n">
        <f aca="false">G86+K86</f>
        <v>6829.77175573318</v>
      </c>
      <c r="M86" s="37" t="n">
        <f aca="false">L86*TAN(C86*PI()/180)</f>
        <v>-2122.17227726564</v>
      </c>
      <c r="N86" s="31"/>
    </row>
    <row r="87" customFormat="false" ht="12.75" hidden="false" customHeight="false" outlineLevel="0" collapsed="false">
      <c r="A87" s="32" t="n">
        <f aca="false">A86+1</f>
        <v>-97</v>
      </c>
      <c r="B87" s="33" t="n">
        <f aca="false">S$2+P$2-SQRT(S$2^2-P$2^2*SIN(A87*PI()/180)^2)-P$2*COS(A87*PI()/180)</f>
        <v>53.7793322606021</v>
      </c>
      <c r="C87" s="34" t="n">
        <f aca="false">ASIN($P$2/$S$2*SIN(A87*PI()/180))*180/PI()</f>
        <v>-17.3022206877339</v>
      </c>
      <c r="D87" s="33" t="n">
        <f aca="false">(P$2^2*(PI()*U$2/30)*SIN(A87*PI()/180)*COS(A87*PI()/180)/SQRT(S$2^2-P$2^2*SIN(A87*PI()/180)^2)+P$2*(PI()*U$2/30)*SIN(A87*PI()/180))/1000</f>
        <v>-35.8994591469185</v>
      </c>
      <c r="E87" s="35" t="n">
        <f aca="false">-1*(PI()^2*U$2^2*P$2*COS(PI()*A87/180)/900+SQRT(2)*PI()^2*U$2^2*P$2^2*(4*(2*S$2^2-P$2^2)*COS(PI()*A87/90)+P$2^2*(COS(PI()*A87/45)+3))/(3600*(P$2^2*COS(PI()*A87/90)+2*S$2^2-P$2^2)^(3/2)))/1000</f>
        <v>14258.4357868896</v>
      </c>
      <c r="F87" s="33" t="n">
        <f aca="false">E87/1000</f>
        <v>14.2584357868896</v>
      </c>
      <c r="G87" s="35" t="n">
        <f aca="false">$W$2*E87</f>
        <v>6416.29610410034</v>
      </c>
      <c r="H87" s="33" t="n">
        <f aca="false">E87*TAN(C87*PI()/180)</f>
        <v>-4441.61445888033</v>
      </c>
      <c r="I87" s="35" t="n">
        <f aca="false">$W$2*H87</f>
        <v>-1998.72650649615</v>
      </c>
      <c r="J87" s="36" t="n">
        <v>1.25675</v>
      </c>
      <c r="K87" s="35" t="n">
        <f aca="false">(J87-1)/10*$R$2^2*PI()/4</f>
        <v>209.797677981768</v>
      </c>
      <c r="L87" s="35" t="n">
        <f aca="false">G87+K87</f>
        <v>6626.09378208211</v>
      </c>
      <c r="M87" s="37" t="n">
        <f aca="false">L87*TAN(C87*PI()/180)</f>
        <v>-2064.0801268996</v>
      </c>
      <c r="N87" s="31"/>
    </row>
    <row r="88" customFormat="false" ht="12.75" hidden="false" customHeight="false" outlineLevel="0" collapsed="false">
      <c r="A88" s="32" t="n">
        <f aca="false">A87+1</f>
        <v>-96</v>
      </c>
      <c r="B88" s="33" t="n">
        <f aca="false">S$2+P$2-SQRT(S$2^2-P$2^2*SIN(A88*PI()/180)^2)-P$2*COS(A88*PI()/180)</f>
        <v>53.0727116426118</v>
      </c>
      <c r="C88" s="34" t="n">
        <f aca="false">ASIN($P$2/$S$2*SIN(A88*PI()/180))*180/PI()</f>
        <v>-17.3377521831892</v>
      </c>
      <c r="D88" s="33" t="n">
        <f aca="false">(P$2^2*(PI()*U$2/30)*SIN(A88*PI()/180)*COS(A88*PI()/180)/SQRT(S$2^2-P$2^2*SIN(A88*PI()/180)^2)+P$2*(PI()*U$2/30)*SIN(A88*PI()/180))/1000</f>
        <v>-36.1742358592497</v>
      </c>
      <c r="E88" s="35" t="n">
        <f aca="false">-1*(PI()^2*U$2^2*P$2*COS(PI()*A88/180)/900+SQRT(2)*PI()^2*U$2^2*P$2^2*(4*(2*S$2^2-P$2^2)*COS(PI()*A88/90)+P$2^2*(COS(PI()*A88/45)+3))/(3600*(P$2^2*COS(PI()*A88/90)+2*S$2^2-P$2^2)^(3/2)))/1000</f>
        <v>13766.379588079</v>
      </c>
      <c r="F88" s="33" t="n">
        <f aca="false">E88/1000</f>
        <v>13.766379588079</v>
      </c>
      <c r="G88" s="35" t="n">
        <f aca="false">$W$2*E88</f>
        <v>6194.87081463553</v>
      </c>
      <c r="H88" s="33" t="n">
        <f aca="false">E88*TAN(C88*PI()/180)</f>
        <v>-4297.70242915088</v>
      </c>
      <c r="I88" s="35" t="n">
        <f aca="false">$W$2*H88</f>
        <v>-1933.9660931179</v>
      </c>
      <c r="J88" s="36" t="n">
        <v>1.35475</v>
      </c>
      <c r="K88" s="35" t="n">
        <f aca="false">(J88-1)/10*$R$2^2*PI()/4</f>
        <v>289.876246403241</v>
      </c>
      <c r="L88" s="35" t="n">
        <f aca="false">G88+K88</f>
        <v>6484.74706103877</v>
      </c>
      <c r="M88" s="37" t="n">
        <f aca="false">L88*TAN(C88*PI()/180)</f>
        <v>-2024.46206123715</v>
      </c>
      <c r="N88" s="31"/>
    </row>
    <row r="89" customFormat="false" ht="12.75" hidden="false" customHeight="false" outlineLevel="0" collapsed="false">
      <c r="A89" s="32" t="n">
        <f aca="false">A88+1</f>
        <v>-95</v>
      </c>
      <c r="B89" s="33" t="n">
        <f aca="false">S$2+P$2-SQRT(S$2^2-P$2^2*SIN(A89*PI()/180)^2)-P$2*COS(A89*PI()/180)</f>
        <v>52.3607987613582</v>
      </c>
      <c r="C89" s="34" t="n">
        <f aca="false">ASIN($P$2/$S$2*SIN(A89*PI()/180))*180/PI()</f>
        <v>-17.3678410085375</v>
      </c>
      <c r="D89" s="33" t="n">
        <f aca="false">(P$2^2*(PI()*U$2/30)*SIN(A89*PI()/180)*COS(A89*PI()/180)/SQRT(S$2^2-P$2^2*SIN(A89*PI()/180)^2)+P$2*(PI()*U$2/30)*SIN(A89*PI()/180))/1000</f>
        <v>-36.439222831875</v>
      </c>
      <c r="E89" s="35" t="n">
        <f aca="false">-1*(PI()^2*U$2^2*P$2*COS(PI()*A89/180)/900+SQRT(2)*PI()^2*U$2^2*P$2^2*(4*(2*S$2^2-P$2^2)*COS(PI()*A89/90)+P$2^2*(COS(PI()*A89/45)+3))/(3600*(P$2^2*COS(PI()*A89/90)+2*S$2^2-P$2^2)^(3/2)))/1000</f>
        <v>13259.890363613</v>
      </c>
      <c r="F89" s="33" t="n">
        <f aca="false">E89/1000</f>
        <v>13.259890363613</v>
      </c>
      <c r="G89" s="35" t="n">
        <f aca="false">$W$2*E89</f>
        <v>5966.95066362585</v>
      </c>
      <c r="H89" s="33" t="n">
        <f aca="false">E89*TAN(C89*PI()/180)</f>
        <v>-4147.22576531736</v>
      </c>
      <c r="I89" s="35" t="n">
        <f aca="false">$W$2*H89</f>
        <v>-1866.25159439281</v>
      </c>
      <c r="J89" s="36" t="n">
        <v>1.38275</v>
      </c>
      <c r="K89" s="35" t="n">
        <f aca="false">(J89-1)/10*$R$2^2*PI()/4</f>
        <v>312.755837380804</v>
      </c>
      <c r="L89" s="35" t="n">
        <f aca="false">G89+K89</f>
        <v>6279.70650100666</v>
      </c>
      <c r="M89" s="37" t="n">
        <f aca="false">L89*TAN(C89*PI()/180)</f>
        <v>-1964.07058319821</v>
      </c>
      <c r="N89" s="31"/>
    </row>
    <row r="90" customFormat="false" ht="12.75" hidden="false" customHeight="false" outlineLevel="0" collapsed="false">
      <c r="A90" s="32" t="n">
        <f aca="false">A89+1</f>
        <v>-94</v>
      </c>
      <c r="B90" s="33" t="n">
        <f aca="false">S$2+P$2-SQRT(S$2^2-P$2^2*SIN(A90*PI()/180)^2)-P$2*COS(A90*PI()/180)</f>
        <v>51.6437883436108</v>
      </c>
      <c r="C90" s="34" t="n">
        <f aca="false">ASIN($P$2/$S$2*SIN(A90*PI()/180))*180/PI()</f>
        <v>-17.3924753251985</v>
      </c>
      <c r="D90" s="33" t="n">
        <f aca="false">(P$2^2*(PI()*U$2/30)*SIN(A90*PI()/180)*COS(A90*PI()/180)/SQRT(S$2^2-P$2^2*SIN(A90*PI()/180)^2)+P$2*(PI()*U$2/30)*SIN(A90*PI()/180))/1000</f>
        <v>-36.6941376057722</v>
      </c>
      <c r="E90" s="35" t="n">
        <f aca="false">-1*(PI()^2*U$2^2*P$2*COS(PI()*A90/180)/900+SQRT(2)*PI()^2*U$2^2*P$2^2*(4*(2*S$2^2-P$2^2)*COS(PI()*A90/90)+P$2^2*(COS(PI()*A90/45)+3))/(3600*(P$2^2*COS(PI()*A90/90)+2*S$2^2-P$2^2)^(3/2)))/1000</f>
        <v>12739.0268881736</v>
      </c>
      <c r="F90" s="33" t="n">
        <f aca="false">E90/1000</f>
        <v>12.7390268881736</v>
      </c>
      <c r="G90" s="35" t="n">
        <f aca="false">$W$2*E90</f>
        <v>5732.5620996781</v>
      </c>
      <c r="H90" s="33" t="n">
        <f aca="false">E90*TAN(C90*PI()/180)</f>
        <v>-3990.33178812945</v>
      </c>
      <c r="I90" s="35" t="n">
        <f aca="false">$W$2*H90</f>
        <v>-1795.64930465825</v>
      </c>
      <c r="J90" s="36" t="n">
        <v>1.38275</v>
      </c>
      <c r="K90" s="35" t="n">
        <f aca="false">(J90-1)/10*$R$2^2*PI()/4</f>
        <v>312.755837380804</v>
      </c>
      <c r="L90" s="35" t="n">
        <f aca="false">G90+K90</f>
        <v>6045.3179370589</v>
      </c>
      <c r="M90" s="37" t="n">
        <f aca="false">L90*TAN(C90*PI()/180)</f>
        <v>-1893.61593670785</v>
      </c>
      <c r="N90" s="31"/>
    </row>
    <row r="91" customFormat="false" ht="12.75" hidden="false" customHeight="false" outlineLevel="0" collapsed="false">
      <c r="A91" s="32" t="n">
        <f aca="false">A90+1</f>
        <v>-93</v>
      </c>
      <c r="B91" s="33" t="n">
        <f aca="false">S$2+P$2-SQRT(S$2^2-P$2^2*SIN(A91*PI()/180)^2)-P$2*COS(A91*PI()/180)</f>
        <v>50.9218806418868</v>
      </c>
      <c r="C91" s="34" t="n">
        <f aca="false">ASIN($P$2/$S$2*SIN(A91*PI()/180))*180/PI()</f>
        <v>-17.4116454304233</v>
      </c>
      <c r="D91" s="33" t="n">
        <f aca="false">(P$2^2*(PI()*U$2/30)*SIN(A91*PI()/180)*COS(A91*PI()/180)/SQRT(S$2^2-P$2^2*SIN(A91*PI()/180)^2)+P$2*(PI()*U$2/30)*SIN(A91*PI()/180))/1000</f>
        <v>-36.9386990835719</v>
      </c>
      <c r="E91" s="35" t="n">
        <f aca="false">-1*(PI()^2*U$2^2*P$2*COS(PI()*A91/180)/900+SQRT(2)*PI()^2*U$2^2*P$2^2*(4*(2*S$2^2-P$2^2)*COS(PI()*A91/90)+P$2^2*(COS(PI()*A91/45)+3))/(3600*(P$2^2*COS(PI()*A91/90)+2*S$2^2-P$2^2)^(3/2)))/1000</f>
        <v>12203.8693125715</v>
      </c>
      <c r="F91" s="33" t="n">
        <f aca="false">E91/1000</f>
        <v>12.2038693125715</v>
      </c>
      <c r="G91" s="35" t="n">
        <f aca="false">$W$2*E91</f>
        <v>5491.74119065718</v>
      </c>
      <c r="H91" s="33" t="n">
        <f aca="false">E91*TAN(C91*PI()/180)</f>
        <v>-3827.18504110666</v>
      </c>
      <c r="I91" s="35" t="n">
        <f aca="false">$W$2*H91</f>
        <v>-1722.233268498</v>
      </c>
      <c r="J91" s="36" t="n">
        <v>1.39675</v>
      </c>
      <c r="K91" s="35" t="n">
        <f aca="false">(J91-1)/10*$R$2^2*PI()/4</f>
        <v>324.195632869586</v>
      </c>
      <c r="L91" s="35" t="n">
        <f aca="false">G91+K91</f>
        <v>5815.93682352677</v>
      </c>
      <c r="M91" s="37" t="n">
        <f aca="false">L91*TAN(C91*PI()/180)</f>
        <v>-1823.90239037498</v>
      </c>
      <c r="N91" s="31"/>
    </row>
    <row r="92" customFormat="false" ht="12.75" hidden="false" customHeight="false" outlineLevel="0" collapsed="false">
      <c r="A92" s="32" t="n">
        <f aca="false">A91+1</f>
        <v>-92</v>
      </c>
      <c r="B92" s="33" t="n">
        <f aca="false">S$2+P$2-SQRT(S$2^2-P$2^2*SIN(A92*PI()/180)^2)-P$2*COS(A92*PI()/180)</f>
        <v>50.1952814036292</v>
      </c>
      <c r="C92" s="34" t="n">
        <f aca="false">ASIN($P$2/$S$2*SIN(A92*PI()/180))*180/PI()</f>
        <v>-17.425343767248</v>
      </c>
      <c r="D92" s="33" t="n">
        <f aca="false">(P$2^2*(PI()*U$2/30)*SIN(A92*PI()/180)*COS(A92*PI()/180)/SQRT(S$2^2-P$2^2*SIN(A92*PI()/180)^2)+P$2*(PI()*U$2/30)*SIN(A92*PI()/180))/1000</f>
        <v>-37.1726279506947</v>
      </c>
      <c r="E92" s="35" t="n">
        <f aca="false">-1*(PI()^2*U$2^2*P$2*COS(PI()*A92/180)/900+SQRT(2)*PI()^2*U$2^2*P$2^2*(4*(2*S$2^2-P$2^2)*COS(PI()*A92/90)+P$2^2*(COS(PI()*A92/45)+3))/(3600*(P$2^2*COS(PI()*A92/90)+2*S$2^2-P$2^2)^(3/2)))/1000</f>
        <v>11654.5193586181</v>
      </c>
      <c r="F92" s="33" t="n">
        <f aca="false">E92/1000</f>
        <v>11.6545193586181</v>
      </c>
      <c r="G92" s="35" t="n">
        <f aca="false">$W$2*E92</f>
        <v>5244.53371137816</v>
      </c>
      <c r="H92" s="33" t="n">
        <f aca="false">E92*TAN(C92*PI()/180)</f>
        <v>-3657.96720963616</v>
      </c>
      <c r="I92" s="35" t="n">
        <f aca="false">$W$2*H92</f>
        <v>-1646.08524433627</v>
      </c>
      <c r="J92" s="36" t="n">
        <v>1.42475</v>
      </c>
      <c r="K92" s="35" t="n">
        <f aca="false">(J92-1)/10*$R$2^2*PI()/4</f>
        <v>347.07522384715</v>
      </c>
      <c r="L92" s="35" t="n">
        <f aca="false">G92+K92</f>
        <v>5591.60893522532</v>
      </c>
      <c r="M92" s="37" t="n">
        <f aca="false">L92*TAN(C92*PI()/180)</f>
        <v>-1755.02064948202</v>
      </c>
      <c r="N92" s="31"/>
    </row>
    <row r="93" customFormat="false" ht="12.75" hidden="false" customHeight="false" outlineLevel="0" collapsed="false">
      <c r="A93" s="32" t="n">
        <f aca="false">A92+1</f>
        <v>-91</v>
      </c>
      <c r="B93" s="33" t="n">
        <f aca="false">S$2+P$2-SQRT(S$2^2-P$2^2*SIN(A93*PI()/180)^2)-P$2*COS(A93*PI()/180)</f>
        <v>49.4642018320937</v>
      </c>
      <c r="C93" s="34" t="n">
        <f aca="false">ASIN($P$2/$S$2*SIN(A93*PI()/180))*180/PI()</f>
        <v>-17.4335649322679</v>
      </c>
      <c r="D93" s="33" t="n">
        <f aca="false">(P$2^2*(PI()*U$2/30)*SIN(A93*PI()/180)*COS(A93*PI()/180)/SQRT(S$2^2-P$2^2*SIN(A93*PI()/180)^2)+P$2*(PI()*U$2/30)*SIN(A93*PI()/180))/1000</f>
        <v>-37.395647099782</v>
      </c>
      <c r="E93" s="35" t="n">
        <f aca="false">-1*(PI()^2*U$2^2*P$2*COS(PI()*A93/180)/900+SQRT(2)*PI()^2*U$2^2*P$2^2*(4*(2*S$2^2-P$2^2)*COS(PI()*A93/90)+P$2^2*(COS(PI()*A93/45)+3))/(3600*(P$2^2*COS(PI()*A93/90)+2*S$2^2-P$2^2)^(3/2)))/1000</f>
        <v>11091.1004599004</v>
      </c>
      <c r="F93" s="33" t="n">
        <f aca="false">E93/1000</f>
        <v>11.0911004599004</v>
      </c>
      <c r="G93" s="35" t="n">
        <f aca="false">$W$2*E93</f>
        <v>4990.99520695517</v>
      </c>
      <c r="H93" s="33" t="n">
        <f aca="false">E93*TAN(C93*PI()/180)</f>
        <v>-3482.87697363569</v>
      </c>
      <c r="I93" s="35" t="n">
        <f aca="false">$W$2*H93</f>
        <v>-1567.29463813606</v>
      </c>
      <c r="J93" s="36" t="n">
        <v>1.42475</v>
      </c>
      <c r="K93" s="35" t="n">
        <f aca="false">(J93-1)/10*$R$2^2*PI()/4</f>
        <v>347.07522384715</v>
      </c>
      <c r="L93" s="35" t="n">
        <f aca="false">G93+K93</f>
        <v>5338.07043080232</v>
      </c>
      <c r="M93" s="37" t="n">
        <f aca="false">L93*TAN(C93*PI()/180)</f>
        <v>-1676.28475229355</v>
      </c>
      <c r="N93" s="31"/>
    </row>
    <row r="94" customFormat="false" ht="12.75" hidden="false" customHeight="false" outlineLevel="0" collapsed="false">
      <c r="A94" s="32" t="n">
        <f aca="false">A93+1</f>
        <v>-90</v>
      </c>
      <c r="B94" s="33" t="n">
        <f aca="false">S$2+P$2-SQRT(S$2^2-P$2^2*SIN(A94*PI()/180)^2)-P$2*COS(A94*PI()/180)</f>
        <v>48.7288585388899</v>
      </c>
      <c r="C94" s="34" t="n">
        <f aca="false">ASIN($P$2/$S$2*SIN(A94*PI()/180))*180/PI()</f>
        <v>-17.436305681207</v>
      </c>
      <c r="D94" s="33" t="n">
        <f aca="false">(P$2^2*(PI()*U$2/30)*SIN(A94*PI()/180)*COS(A94*PI()/180)/SQRT(S$2^2-P$2^2*SIN(A94*PI()/180)^2)+P$2*(PI()*U$2/30)*SIN(A94*PI()/180))/1000</f>
        <v>-37.6074820573478</v>
      </c>
      <c r="E94" s="35" t="n">
        <f aca="false">-1*(PI()^2*U$2^2*P$2*COS(PI()*A94/180)/900+SQRT(2)*PI()^2*U$2^2*P$2^2*(4*(2*S$2^2-P$2^2)*COS(PI()*A94/90)+P$2^2*(COS(PI()*A94/45)+3))/(3600*(P$2^2*COS(PI()*A94/90)+2*S$2^2-P$2^2)^(3/2)))/1000</f>
        <v>10513.7578475173</v>
      </c>
      <c r="F94" s="33" t="n">
        <f aca="false">E94/1000</f>
        <v>10.5137578475173</v>
      </c>
      <c r="G94" s="35" t="n">
        <f aca="false">$W$2*E94</f>
        <v>4731.19103138281</v>
      </c>
      <c r="H94" s="33" t="n">
        <f aca="false">E94*TAN(C94*PI()/180)</f>
        <v>-3302.12979337547</v>
      </c>
      <c r="I94" s="35" t="n">
        <f aca="false">$W$2*H94</f>
        <v>-1485.95840701896</v>
      </c>
      <c r="J94" s="36" t="n">
        <v>1.43875</v>
      </c>
      <c r="K94" s="35" t="n">
        <f aca="false">(J94-1)/10*$R$2^2*PI()/4</f>
        <v>358.515019335932</v>
      </c>
      <c r="L94" s="35" t="n">
        <f aca="false">G94+K94</f>
        <v>5089.70605071874</v>
      </c>
      <c r="M94" s="37" t="n">
        <f aca="false">L94*TAN(C94*PI()/180)</f>
        <v>-1598.55973795044</v>
      </c>
      <c r="N94" s="31"/>
    </row>
    <row r="95" customFormat="false" ht="12.75" hidden="false" customHeight="false" outlineLevel="0" collapsed="false">
      <c r="A95" s="32" t="n">
        <f aca="false">A94+1</f>
        <v>-89</v>
      </c>
      <c r="B95" s="33" t="n">
        <f aca="false">S$2+P$2-SQRT(S$2^2-P$2^2*SIN(A95*PI()/180)^2)-P$2*COS(A95*PI()/180)</f>
        <v>47.9894734881433</v>
      </c>
      <c r="C95" s="34" t="n">
        <f aca="false">ASIN($P$2/$S$2*SIN(A95*PI()/180))*180/PI()</f>
        <v>-17.4335649322679</v>
      </c>
      <c r="D95" s="33" t="n">
        <f aca="false">(P$2^2*(PI()*U$2/30)*SIN(A95*PI()/180)*COS(A95*PI()/180)/SQRT(S$2^2-P$2^2*SIN(A95*PI()/180)^2)+P$2*(PI()*U$2/30)*SIN(A95*PI()/180))/1000</f>
        <v>-37.8078614115672</v>
      </c>
      <c r="E95" s="35" t="n">
        <f aca="false">-1*(PI()^2*U$2^2*P$2*COS(PI()*A95/180)/900+SQRT(2)*PI()^2*U$2^2*P$2^2*(4*(2*S$2^2-P$2^2)*COS(PI()*A95/90)+P$2^2*(COS(PI()*A95/45)+3))/(3600*(P$2^2*COS(PI()*A95/90)+2*S$2^2-P$2^2)^(3/2)))/1000</f>
        <v>9922.65858010402</v>
      </c>
      <c r="F95" s="33" t="n">
        <f aca="false">E95/1000</f>
        <v>9.92265858010402</v>
      </c>
      <c r="G95" s="35" t="n">
        <f aca="false">$W$2*E95</f>
        <v>4465.19636104681</v>
      </c>
      <c r="H95" s="33" t="n">
        <f aca="false">E95*TAN(C95*PI()/180)</f>
        <v>-3115.95762844648</v>
      </c>
      <c r="I95" s="35" t="n">
        <f aca="false">$W$2*H95</f>
        <v>-1402.18093280092</v>
      </c>
      <c r="J95" s="36" t="n">
        <v>1.45275</v>
      </c>
      <c r="K95" s="35" t="n">
        <f aca="false">(J95-1)/10*$R$2^2*PI()/4</f>
        <v>369.954814824714</v>
      </c>
      <c r="L95" s="35" t="n">
        <f aca="false">G95+K95</f>
        <v>4835.15117587152</v>
      </c>
      <c r="M95" s="37" t="n">
        <f aca="false">L95*TAN(C95*PI()/180)</f>
        <v>-1518.35579845083</v>
      </c>
      <c r="N95" s="31"/>
    </row>
    <row r="96" customFormat="false" ht="12.75" hidden="false" customHeight="false" outlineLevel="0" collapsed="false">
      <c r="A96" s="32" t="n">
        <f aca="false">A95+1</f>
        <v>-88</v>
      </c>
      <c r="B96" s="33" t="n">
        <f aca="false">S$2+P$2-SQRT(S$2^2-P$2^2*SIN(A96*PI()/180)^2)-P$2*COS(A96*PI()/180)</f>
        <v>47.2462739322679</v>
      </c>
      <c r="C96" s="34" t="n">
        <f aca="false">ASIN($P$2/$S$2*SIN(A96*PI()/180))*180/PI()</f>
        <v>-17.425343767248</v>
      </c>
      <c r="D96" s="33" t="n">
        <f aca="false">(P$2^2*(PI()*U$2/30)*SIN(A96*PI()/180)*COS(A96*PI()/180)/SQRT(S$2^2-P$2^2*SIN(A96*PI()/180)^2)+P$2*(PI()*U$2/30)*SIN(A96*PI()/180))/1000</f>
        <v>-37.9965172401026</v>
      </c>
      <c r="E96" s="35" t="n">
        <f aca="false">-1*(PI()^2*U$2^2*P$2*COS(PI()*A96/180)/900+SQRT(2)*PI()^2*U$2^2*P$2^2*(4*(2*S$2^2-P$2^2)*COS(PI()*A96/90)+P$2^2*(COS(PI()*A96/45)+3))/(3600*(P$2^2*COS(PI()*A96/90)+2*S$2^2-P$2^2)^(3/2)))/1000</f>
        <v>9317.99151774097</v>
      </c>
      <c r="F96" s="33" t="n">
        <f aca="false">E96/1000</f>
        <v>9.31799151774097</v>
      </c>
      <c r="G96" s="35" t="n">
        <f aca="false">$W$2*E96</f>
        <v>4193.09618298344</v>
      </c>
      <c r="H96" s="33" t="n">
        <f aca="false">E96*TAN(C96*PI()/180)</f>
        <v>-2924.60859025985</v>
      </c>
      <c r="I96" s="35" t="n">
        <f aca="false">$W$2*H96</f>
        <v>-1316.07386561693</v>
      </c>
      <c r="J96" s="36" t="n">
        <v>1.49475</v>
      </c>
      <c r="K96" s="35" t="n">
        <f aca="false">(J96-1)/10*$R$2^2*PI()/4</f>
        <v>404.274201291059</v>
      </c>
      <c r="L96" s="35" t="n">
        <f aca="false">G96+K96</f>
        <v>4597.3703842745</v>
      </c>
      <c r="M96" s="37" t="n">
        <f aca="false">L96*TAN(C96*PI()/180)</f>
        <v>-1442.96213329405</v>
      </c>
      <c r="N96" s="31"/>
    </row>
    <row r="97" customFormat="false" ht="12.75" hidden="false" customHeight="false" outlineLevel="0" collapsed="false">
      <c r="A97" s="32" t="n">
        <f aca="false">A96+1</f>
        <v>-87</v>
      </c>
      <c r="B97" s="33" t="n">
        <f aca="false">S$2+P$2-SQRT(S$2^2-P$2^2*SIN(A97*PI()/180)^2)-P$2*COS(A97*PI()/180)</f>
        <v>46.4994923393581</v>
      </c>
      <c r="C97" s="34" t="n">
        <f aca="false">ASIN($P$2/$S$2*SIN(A97*PI()/180))*180/PI()</f>
        <v>-17.4116454304233</v>
      </c>
      <c r="D97" s="33" t="n">
        <f aca="false">(P$2^2*(PI()*U$2/30)*SIN(A97*PI()/180)*COS(A97*PI()/180)/SQRT(S$2^2-P$2^2*SIN(A97*PI()/180)^2)+P$2*(PI()*U$2/30)*SIN(A97*PI()/180))/1000</f>
        <v>-38.1731855368686</v>
      </c>
      <c r="E97" s="35" t="n">
        <f aca="false">-1*(PI()^2*U$2^2*P$2*COS(PI()*A97/180)/900+SQRT(2)*PI()^2*U$2^2*P$2^2*(4*(2*S$2^2-P$2^2)*COS(PI()*A97/90)+P$2^2*(COS(PI()*A97/45)+3))/(3600*(P$2^2*COS(PI()*A97/90)+2*S$2^2-P$2^2)^(3/2)))/1000</f>
        <v>8699.9672396283</v>
      </c>
      <c r="F97" s="33" t="n">
        <f aca="false">E97/1000</f>
        <v>8.6999672396283</v>
      </c>
      <c r="G97" s="35" t="n">
        <f aca="false">$W$2*E97</f>
        <v>3914.98525783274</v>
      </c>
      <c r="H97" s="33" t="n">
        <f aca="false">E97*TAN(C97*PI()/180)</f>
        <v>-2728.34652886065</v>
      </c>
      <c r="I97" s="35" t="n">
        <f aca="false">$W$2*H97</f>
        <v>-1227.75593798729</v>
      </c>
      <c r="J97" s="36" t="n">
        <v>1.49475</v>
      </c>
      <c r="K97" s="35" t="n">
        <f aca="false">(J97-1)/10*$R$2^2*PI()/4</f>
        <v>404.274201291059</v>
      </c>
      <c r="L97" s="35" t="n">
        <f aca="false">G97+K97</f>
        <v>4319.2594591238</v>
      </c>
      <c r="M97" s="37" t="n">
        <f aca="false">L97*TAN(C97*PI()/180)</f>
        <v>-1354.53803766879</v>
      </c>
      <c r="N97" s="31"/>
    </row>
    <row r="98" customFormat="false" ht="12.75" hidden="false" customHeight="false" outlineLevel="0" collapsed="false">
      <c r="A98" s="32" t="n">
        <f aca="false">A97+1</f>
        <v>-86</v>
      </c>
      <c r="B98" s="33" t="n">
        <f aca="false">S$2+P$2-SQRT(S$2^2-P$2^2*SIN(A98*PI()/180)^2)-P$2*COS(A98*PI()/180)</f>
        <v>45.7493663122322</v>
      </c>
      <c r="C98" s="34" t="n">
        <f aca="false">ASIN($P$2/$S$2*SIN(A98*PI()/180))*180/PI()</f>
        <v>-17.3924753251985</v>
      </c>
      <c r="D98" s="33" t="n">
        <f aca="false">(P$2^2*(PI()*U$2/30)*SIN(A98*PI()/180)*COS(A98*PI()/180)/SQRT(S$2^2-P$2^2*SIN(A98*PI()/180)^2)+P$2*(PI()*U$2/30)*SIN(A98*PI()/180))/1000</f>
        <v>-38.3376066366309</v>
      </c>
      <c r="E98" s="35" t="n">
        <f aca="false">-1*(PI()^2*U$2^2*P$2*COS(PI()*A98/180)/900+SQRT(2)*PI()^2*U$2^2*P$2^2*(4*(2*S$2^2-P$2^2)*COS(PI()*A98/90)+P$2^2*(COS(PI()*A98/45)+3))/(3600*(P$2^2*COS(PI()*A98/90)+2*S$2^2-P$2^2)^(3/2)))/1000</f>
        <v>8068.81790567878</v>
      </c>
      <c r="F98" s="33" t="n">
        <f aca="false">E98/1000</f>
        <v>8.06881790567878</v>
      </c>
      <c r="G98" s="35" t="n">
        <f aca="false">$W$2*E98</f>
        <v>3630.96805755545</v>
      </c>
      <c r="H98" s="33" t="n">
        <f aca="false">E98*TAN(C98*PI()/180)</f>
        <v>-2527.45055523424</v>
      </c>
      <c r="I98" s="35" t="n">
        <f aca="false">$W$2*H98</f>
        <v>-1137.35274985541</v>
      </c>
      <c r="J98" s="36" t="n">
        <v>1.53675</v>
      </c>
      <c r="K98" s="35" t="n">
        <f aca="false">(J98-1)/10*$R$2^2*PI()/4</f>
        <v>438.593587757405</v>
      </c>
      <c r="L98" s="35" t="n">
        <f aca="false">G98+K98</f>
        <v>4069.56164531286</v>
      </c>
      <c r="M98" s="37" t="n">
        <f aca="false">L98*TAN(C98*PI()/180)</f>
        <v>-1274.73639388578</v>
      </c>
      <c r="N98" s="31"/>
    </row>
    <row r="99" customFormat="false" ht="12.75" hidden="false" customHeight="false" outlineLevel="0" collapsed="false">
      <c r="A99" s="32" t="n">
        <f aca="false">A98+1</f>
        <v>-85</v>
      </c>
      <c r="B99" s="33" t="n">
        <f aca="false">S$2+P$2-SQRT(S$2^2-P$2^2*SIN(A99*PI()/180)^2)-P$2*COS(A99*PI()/180)</f>
        <v>44.9961384991811</v>
      </c>
      <c r="C99" s="34" t="n">
        <f aca="false">ASIN($P$2/$S$2*SIN(A99*PI()/180))*180/PI()</f>
        <v>-17.3678410085375</v>
      </c>
      <c r="D99" s="33" t="n">
        <f aca="false">(P$2^2*(PI()*U$2/30)*SIN(A99*PI()/180)*COS(A99*PI()/180)/SQRT(S$2^2-P$2^2*SIN(A99*PI()/180)^2)+P$2*(PI()*U$2/30)*SIN(A99*PI()/180))/1000</f>
        <v>-38.4895256363457</v>
      </c>
      <c r="E99" s="35" t="n">
        <f aca="false">-1*(PI()^2*U$2^2*P$2*COS(PI()*A99/180)/900+SQRT(2)*PI()^2*U$2^2*P$2^2*(4*(2*S$2^2-P$2^2)*COS(PI()*A99/90)+P$2^2*(COS(PI()*A99/45)+3))/(3600*(P$2^2*COS(PI()*A99/90)+2*S$2^2-P$2^2)^(3/2)))/1000</f>
        <v>7424.79706246408</v>
      </c>
      <c r="F99" s="33" t="n">
        <f aca="false">E99/1000</f>
        <v>7.42479706246408</v>
      </c>
      <c r="G99" s="35" t="n">
        <f aca="false">$W$2*E99</f>
        <v>3341.15867810883</v>
      </c>
      <c r="H99" s="33" t="n">
        <f aca="false">E99*TAN(C99*PI()/180)</f>
        <v>-2322.21450067205</v>
      </c>
      <c r="I99" s="35" t="n">
        <f aca="false">$W$2*H99</f>
        <v>-1044.99652530242</v>
      </c>
      <c r="J99" s="36" t="n">
        <v>1.53675</v>
      </c>
      <c r="K99" s="35" t="n">
        <f aca="false">(J99-1)/10*$R$2^2*PI()/4</f>
        <v>438.593587757405</v>
      </c>
      <c r="L99" s="35" t="n">
        <f aca="false">G99+K99</f>
        <v>3779.75226586624</v>
      </c>
      <c r="M99" s="37" t="n">
        <f aca="false">L99*TAN(C99*PI()/180)</f>
        <v>-1182.17312162195</v>
      </c>
      <c r="N99" s="31"/>
    </row>
    <row r="100" customFormat="false" ht="12.75" hidden="false" customHeight="false" outlineLevel="0" collapsed="false">
      <c r="A100" s="32" t="n">
        <f aca="false">A99+1</f>
        <v>-84</v>
      </c>
      <c r="B100" s="33" t="n">
        <f aca="false">S$2+P$2-SQRT(S$2^2-P$2^2*SIN(A100*PI()/180)^2)-P$2*COS(A100*PI()/180)</f>
        <v>44.2400564964951</v>
      </c>
      <c r="C100" s="34" t="n">
        <f aca="false">ASIN($P$2/$S$2*SIN(A100*PI()/180))*180/PI()</f>
        <v>-17.3377521831892</v>
      </c>
      <c r="D100" s="33" t="n">
        <f aca="false">(P$2^2*(PI()*U$2/30)*SIN(A100*PI()/180)*COS(A100*PI()/180)/SQRT(S$2^2-P$2^2*SIN(A100*PI()/180)^2)+P$2*(PI()*U$2/30)*SIN(A100*PI()/180))/1000</f>
        <v>-38.6286928121541</v>
      </c>
      <c r="E100" s="35" t="n">
        <f aca="false">-1*(PI()^2*U$2^2*P$2*COS(PI()*A100/180)/900+SQRT(2)*PI()^2*U$2^2*P$2^2*(4*(2*S$2^2-P$2^2)*COS(PI()*A100/90)+P$2^2*(COS(PI()*A100/45)+3))/(3600*(P$2^2*COS(PI()*A100/90)+2*S$2^2-P$2^2)^(3/2)))/1000</f>
        <v>6768.17939422123</v>
      </c>
      <c r="F100" s="33" t="n">
        <f aca="false">E100/1000</f>
        <v>6.76817939422123</v>
      </c>
      <c r="G100" s="35" t="n">
        <f aca="false">$W$2*E100</f>
        <v>3045.68072739955</v>
      </c>
      <c r="H100" s="33" t="n">
        <f aca="false">E100*TAN(C100*PI()/180)</f>
        <v>-2112.94631514171</v>
      </c>
      <c r="I100" s="35" t="n">
        <f aca="false">$W$2*H100</f>
        <v>-950.825841813769</v>
      </c>
      <c r="J100" s="36" t="n">
        <v>1.53675</v>
      </c>
      <c r="K100" s="35" t="n">
        <f aca="false">(J100-1)/10*$R$2^2*PI()/4</f>
        <v>438.593587757405</v>
      </c>
      <c r="L100" s="35" t="n">
        <f aca="false">G100+K100</f>
        <v>3484.27431515696</v>
      </c>
      <c r="M100" s="37" t="n">
        <f aca="false">L100*TAN(C100*PI()/180)</f>
        <v>-1087.74962162493</v>
      </c>
      <c r="N100" s="31"/>
    </row>
    <row r="101" customFormat="false" ht="12.75" hidden="false" customHeight="false" outlineLevel="0" collapsed="false">
      <c r="A101" s="32" t="n">
        <f aca="false">A100+1</f>
        <v>-83</v>
      </c>
      <c r="B101" s="33" t="n">
        <f aca="false">S$2+P$2-SQRT(S$2^2-P$2^2*SIN(A101*PI()/180)^2)-P$2*COS(A101*PI()/180)</f>
        <v>43.4813727428671</v>
      </c>
      <c r="C101" s="34" t="n">
        <f aca="false">ASIN($P$2/$S$2*SIN(A101*PI()/180))*180/PI()</f>
        <v>-17.3022206877338</v>
      </c>
      <c r="D101" s="33" t="n">
        <f aca="false">(P$2^2*(PI()*U$2/30)*SIN(A101*PI()/180)*COS(A101*PI()/180)/SQRT(S$2^2-P$2^2*SIN(A101*PI()/180)^2)+P$2*(PI()*U$2/30)*SIN(A101*PI()/180))/1000</f>
        <v>-38.7548640309628</v>
      </c>
      <c r="E101" s="35" t="n">
        <f aca="false">-1*(PI()^2*U$2^2*P$2*COS(PI()*A101/180)/900+SQRT(2)*PI()^2*U$2^2*P$2^2*(4*(2*S$2^2-P$2^2)*COS(PI()*A101/90)+P$2^2*(COS(PI()*A101/45)+3))/(3600*(P$2^2*COS(PI()*A101/90)+2*S$2^2-P$2^2)^(3/2)))/1000</f>
        <v>6099.26041989524</v>
      </c>
      <c r="F101" s="33" t="n">
        <f aca="false">E101/1000</f>
        <v>6.09926041989524</v>
      </c>
      <c r="G101" s="35" t="n">
        <f aca="false">$W$2*E101</f>
        <v>2744.66718895286</v>
      </c>
      <c r="H101" s="33" t="n">
        <f aca="false">E101*TAN(C101*PI()/180)</f>
        <v>-1899.96740697128</v>
      </c>
      <c r="I101" s="35" t="n">
        <f aca="false">$W$2*H101</f>
        <v>-854.985333137076</v>
      </c>
      <c r="J101" s="36" t="n">
        <v>1.57875</v>
      </c>
      <c r="K101" s="35" t="n">
        <f aca="false">(J101-1)/10*$R$2^2*PI()/4</f>
        <v>472.912974223751</v>
      </c>
      <c r="L101" s="35" t="n">
        <f aca="false">G101+K101</f>
        <v>3217.58016317661</v>
      </c>
      <c r="M101" s="37" t="n">
        <f aca="false">L101*TAN(C101*PI()/180)</f>
        <v>-1002.30142976218</v>
      </c>
      <c r="N101" s="31"/>
    </row>
    <row r="102" customFormat="false" ht="12.75" hidden="false" customHeight="false" outlineLevel="0" collapsed="false">
      <c r="A102" s="32" t="n">
        <f aca="false">A101+1</f>
        <v>-82</v>
      </c>
      <c r="B102" s="33" t="n">
        <f aca="false">S$2+P$2-SQRT(S$2^2-P$2^2*SIN(A102*PI()/180)^2)-P$2*COS(A102*PI()/180)</f>
        <v>42.7203444057864</v>
      </c>
      <c r="C102" s="34" t="n">
        <f aca="false">ASIN($P$2/$S$2*SIN(A102*PI()/180))*180/PI()</f>
        <v>-17.2612604844798</v>
      </c>
      <c r="D102" s="33" t="n">
        <f aca="false">(P$2^2*(PI()*U$2/30)*SIN(A102*PI()/180)*COS(A102*PI()/180)/SQRT(S$2^2-P$2^2*SIN(A102*PI()/180)^2)+P$2*(PI()*U$2/30)*SIN(A102*PI()/180))/1000</f>
        <v>-38.8678011555658</v>
      </c>
      <c r="E102" s="35" t="n">
        <f aca="false">-1*(PI()^2*U$2^2*P$2*COS(PI()*A102/180)/900+SQRT(2)*PI()^2*U$2^2*P$2^2*(4*(2*S$2^2-P$2^2)*COS(PI()*A102/90)+P$2^2*(COS(PI()*A102/45)+3))/(3600*(P$2^2*COS(PI()*A102/90)+2*S$2^2-P$2^2)^(3/2)))/1000</f>
        <v>5418.35613745407</v>
      </c>
      <c r="F102" s="33" t="n">
        <f aca="false">E102/1000</f>
        <v>5.41835613745407</v>
      </c>
      <c r="G102" s="35" t="n">
        <f aca="false">$W$2*E102</f>
        <v>2438.26026185433</v>
      </c>
      <c r="H102" s="33" t="n">
        <f aca="false">E102*TAN(C102*PI()/180)</f>
        <v>-1683.61192650467</v>
      </c>
      <c r="I102" s="35" t="n">
        <f aca="false">$W$2*H102</f>
        <v>-757.625366927104</v>
      </c>
      <c r="J102" s="36" t="n">
        <v>1.57875</v>
      </c>
      <c r="K102" s="35" t="n">
        <f aca="false">(J102-1)/10*$R$2^2*PI()/4</f>
        <v>472.912974223751</v>
      </c>
      <c r="L102" s="35" t="n">
        <f aca="false">G102+K102</f>
        <v>2911.17323607808</v>
      </c>
      <c r="M102" s="37" t="n">
        <f aca="false">L102*TAN(C102*PI()/180)</f>
        <v>-904.570658710013</v>
      </c>
      <c r="N102" s="31"/>
    </row>
    <row r="103" customFormat="false" ht="12.75" hidden="false" customHeight="false" outlineLevel="0" collapsed="false">
      <c r="A103" s="32" t="n">
        <f aca="false">A102+1</f>
        <v>-81</v>
      </c>
      <c r="B103" s="33" t="n">
        <f aca="false">S$2+P$2-SQRT(S$2^2-P$2^2*SIN(A103*PI()/180)^2)-P$2*COS(A103*PI()/180)</f>
        <v>41.9572332600607</v>
      </c>
      <c r="C103" s="34" t="n">
        <f aca="false">ASIN($P$2/$S$2*SIN(A103*PI()/180))*180/PI()</f>
        <v>-17.2148876452483</v>
      </c>
      <c r="D103" s="33" t="n">
        <f aca="false">(P$2^2*(PI()*U$2/30)*SIN(A103*PI()/180)*COS(A103*PI()/180)/SQRT(S$2^2-P$2^2*SIN(A103*PI()/180)^2)+P$2*(PI()*U$2/30)*SIN(A103*PI()/180))/1000</f>
        <v>-38.9672724422872</v>
      </c>
      <c r="E103" s="35" t="n">
        <f aca="false">-1*(PI()^2*U$2^2*P$2*COS(PI()*A103/180)/900+SQRT(2)*PI()^2*U$2^2*P$2^2*(4*(2*S$2^2-P$2^2)*COS(PI()*A103/90)+P$2^2*(COS(PI()*A103/45)+3))/(3600*(P$2^2*COS(PI()*A103/90)+2*S$2^2-P$2^2)^(3/2)))/1000</f>
        <v>4725.80261696307</v>
      </c>
      <c r="F103" s="33" t="n">
        <f aca="false">E103/1000</f>
        <v>4.72580261696307</v>
      </c>
      <c r="G103" s="35" t="n">
        <f aca="false">$W$2*E103</f>
        <v>2126.61117763338</v>
      </c>
      <c r="H103" s="33" t="n">
        <f aca="false">E103*TAN(C103*PI()/180)</f>
        <v>-1464.2259967131</v>
      </c>
      <c r="I103" s="35" t="n">
        <f aca="false">$W$2*H103</f>
        <v>-658.901698520895</v>
      </c>
      <c r="J103" s="36" t="n">
        <v>1.59275</v>
      </c>
      <c r="K103" s="35" t="n">
        <f aca="false">(J103-1)/10*$R$2^2*PI()/4</f>
        <v>484.352769712533</v>
      </c>
      <c r="L103" s="35" t="n">
        <f aca="false">G103+K103</f>
        <v>2610.96394734592</v>
      </c>
      <c r="M103" s="37" t="n">
        <f aca="false">L103*TAN(C103*PI()/180)</f>
        <v>-808.971850508926</v>
      </c>
      <c r="N103" s="31"/>
    </row>
    <row r="104" customFormat="false" ht="12.75" hidden="false" customHeight="false" outlineLevel="0" collapsed="false">
      <c r="A104" s="32" t="n">
        <f aca="false">A103+1</f>
        <v>-80</v>
      </c>
      <c r="B104" s="33" t="n">
        <f aca="false">S$2+P$2-SQRT(S$2^2-P$2^2*SIN(A104*PI()/180)^2)-P$2*COS(A104*PI()/180)</f>
        <v>41.1923055586226</v>
      </c>
      <c r="C104" s="34" t="n">
        <f aca="false">ASIN($P$2/$S$2*SIN(A104*PI()/180))*180/PI()</f>
        <v>-17.1631203350885</v>
      </c>
      <c r="D104" s="33" t="n">
        <f aca="false">(P$2^2*(PI()*U$2/30)*SIN(A104*PI()/180)*COS(A104*PI()/180)/SQRT(S$2^2-P$2^2*SIN(A104*PI()/180)^2)+P$2*(PI()*U$2/30)*SIN(A104*PI()/180))/1000</f>
        <v>-39.0530529301555</v>
      </c>
      <c r="E104" s="35" t="n">
        <f aca="false">-1*(PI()^2*U$2^2*P$2*COS(PI()*A104/180)/900+SQRT(2)*PI()^2*U$2^2*P$2^2*(4*(2*S$2^2-P$2^2)*COS(PI()*A104/90)+P$2^2*(COS(PI()*A104/45)+3))/(3600*(P$2^2*COS(PI()*A104/90)+2*S$2^2-P$2^2)^(3/2)))/1000</f>
        <v>4021.95554414447</v>
      </c>
      <c r="F104" s="33" t="n">
        <f aca="false">E104/1000</f>
        <v>4.02195554414447</v>
      </c>
      <c r="G104" s="35" t="n">
        <f aca="false">$W$2*E104</f>
        <v>1809.87999486501</v>
      </c>
      <c r="H104" s="33" t="n">
        <f aca="false">E104*TAN(C104*PI()/180)</f>
        <v>-1242.16689405168</v>
      </c>
      <c r="I104" s="35" t="n">
        <f aca="false">$W$2*H104</f>
        <v>-558.975102323257</v>
      </c>
      <c r="J104" s="36" t="n">
        <v>1.7325</v>
      </c>
      <c r="K104" s="35" t="n">
        <f aca="false">(J104-1)/10*$R$2^2*PI()/4</f>
        <v>598.546442538052</v>
      </c>
      <c r="L104" s="35" t="n">
        <f aca="false">G104+K104</f>
        <v>2408.42643740306</v>
      </c>
      <c r="M104" s="37" t="n">
        <f aca="false">L104*TAN(C104*PI()/180)</f>
        <v>-743.834076350363</v>
      </c>
      <c r="N104" s="31"/>
    </row>
    <row r="105" customFormat="false" ht="12.75" hidden="false" customHeight="false" outlineLevel="0" collapsed="false">
      <c r="A105" s="32" t="n">
        <f aca="false">A104+1</f>
        <v>-79</v>
      </c>
      <c r="B105" s="33" t="n">
        <f aca="false">S$2+P$2-SQRT(S$2^2-P$2^2*SIN(A105*PI()/180)^2)-P$2*COS(A105*PI()/180)</f>
        <v>40.4258318957962</v>
      </c>
      <c r="C105" s="34" t="n">
        <f aca="false">ASIN($P$2/$S$2*SIN(A105*PI()/180))*180/PI()</f>
        <v>-17.1059787939744</v>
      </c>
      <c r="D105" s="33" t="n">
        <f aca="false">(P$2^2*(PI()*U$2/30)*SIN(A105*PI()/180)*COS(A105*PI()/180)/SQRT(S$2^2-P$2^2*SIN(A105*PI()/180)^2)+P$2*(PI()*U$2/30)*SIN(A105*PI()/180))/1000</f>
        <v>-39.1249248206597</v>
      </c>
      <c r="E105" s="35" t="n">
        <f aca="false">-1*(PI()^2*U$2^2*P$2*COS(PI()*A105/180)/900+SQRT(2)*PI()^2*U$2^2*P$2^2*(4*(2*S$2^2-P$2^2)*COS(PI()*A105/90)+P$2^2*(COS(PI()*A105/45)+3))/(3600*(P$2^2*COS(PI()*A105/90)+2*S$2^2-P$2^2)^(3/2)))/1000</f>
        <v>3307.18971637274</v>
      </c>
      <c r="F105" s="33" t="n">
        <f aca="false">E105/1000</f>
        <v>3.30718971637274</v>
      </c>
      <c r="G105" s="35" t="n">
        <f aca="false">$W$2*E105</f>
        <v>1488.23537236773</v>
      </c>
      <c r="H105" s="33" t="n">
        <f aca="false">E105*TAN(C105*PI()/180)</f>
        <v>-1017.80218312976</v>
      </c>
      <c r="I105" s="35" t="n">
        <f aca="false">$W$2*H105</f>
        <v>-458.010982408392</v>
      </c>
      <c r="J105" s="36" t="n">
        <v>1.8305</v>
      </c>
      <c r="K105" s="35" t="n">
        <f aca="false">(J105-1)/10*$R$2^2*PI()/4</f>
        <v>678.625010959525</v>
      </c>
      <c r="L105" s="35" t="n">
        <f aca="false">G105+K105</f>
        <v>2166.86038332726</v>
      </c>
      <c r="M105" s="37" t="n">
        <f aca="false">L105*TAN(C105*PI()/180)</f>
        <v>-666.860814718168</v>
      </c>
      <c r="N105" s="31"/>
    </row>
    <row r="106" customFormat="false" ht="12.75" hidden="false" customHeight="false" outlineLevel="0" collapsed="false">
      <c r="A106" s="32" t="n">
        <f aca="false">A105+1</f>
        <v>-78</v>
      </c>
      <c r="B106" s="33" t="n">
        <f aca="false">S$2+P$2-SQRT(S$2^2-P$2^2*SIN(A106*PI()/180)^2)-P$2*COS(A106*PI()/180)</f>
        <v>39.6580870632178</v>
      </c>
      <c r="C106" s="34" t="n">
        <f aca="false">ASIN($P$2/$S$2*SIN(A106*PI()/180))*180/PI()</f>
        <v>-17.0434853165355</v>
      </c>
      <c r="D106" s="33" t="n">
        <f aca="false">(P$2^2*(PI()*U$2/30)*SIN(A106*PI()/180)*COS(A106*PI()/180)/SQRT(S$2^2-P$2^2*SIN(A106*PI()/180)^2)+P$2*(PI()*U$2/30)*SIN(A106*PI()/180))/1000</f>
        <v>-39.1826778471734</v>
      </c>
      <c r="E106" s="35" t="n">
        <f aca="false">-1*(PI()^2*U$2^2*P$2*COS(PI()*A106/180)/900+SQRT(2)*PI()^2*U$2^2*P$2^2*(4*(2*S$2^2-P$2^2)*COS(PI()*A106/90)+P$2^2*(COS(PI()*A106/45)+3))/(3600*(P$2^2*COS(PI()*A106/90)+2*S$2^2-P$2^2)^(3/2)))/1000</f>
        <v>2581.89849326621</v>
      </c>
      <c r="F106" s="33" t="n">
        <f aca="false">E106/1000</f>
        <v>2.58189849326621</v>
      </c>
      <c r="G106" s="35" t="n">
        <f aca="false">$W$2*E106</f>
        <v>1161.8543219698</v>
      </c>
      <c r="H106" s="33" t="n">
        <f aca="false">E106*TAN(C106*PI()/180)</f>
        <v>-791.508809014272</v>
      </c>
      <c r="I106" s="35" t="n">
        <f aca="false">$W$2*H106</f>
        <v>-356.178964056422</v>
      </c>
      <c r="J106" s="36" t="n">
        <v>1.8725</v>
      </c>
      <c r="K106" s="35" t="n">
        <f aca="false">(J106-1)/10*$R$2^2*PI()/4</f>
        <v>712.94439742587</v>
      </c>
      <c r="L106" s="35" t="n">
        <f aca="false">G106+K106</f>
        <v>1874.79871939567</v>
      </c>
      <c r="M106" s="37" t="n">
        <f aca="false">L106*TAN(C106*PI()/180)</f>
        <v>-574.73975270543</v>
      </c>
      <c r="N106" s="31"/>
    </row>
    <row r="107" customFormat="false" ht="12.75" hidden="false" customHeight="false" outlineLevel="0" collapsed="false">
      <c r="A107" s="32" t="n">
        <f aca="false">A106+1</f>
        <v>-77</v>
      </c>
      <c r="B107" s="33" t="n">
        <f aca="false">S$2+P$2-SQRT(S$2^2-P$2^2*SIN(A107*PI()/180)^2)-P$2*COS(A107*PI()/180)</f>
        <v>38.8893498986202</v>
      </c>
      <c r="C107" s="34" t="n">
        <f aca="false">ASIN($P$2/$S$2*SIN(A107*PI()/180))*180/PI()</f>
        <v>-16.9756642298853</v>
      </c>
      <c r="D107" s="33" t="n">
        <f aca="false">(P$2^2*(PI()*U$2/30)*SIN(A107*PI()/180)*COS(A107*PI()/180)/SQRT(S$2^2-P$2^2*SIN(A107*PI()/180)^2)+P$2*(PI()*U$2/30)*SIN(A107*PI()/180))/1000</f>
        <v>-39.2261096331801</v>
      </c>
      <c r="E107" s="35" t="n">
        <f aca="false">-1*(PI()^2*U$2^2*P$2*COS(PI()*A107/180)/900+SQRT(2)*PI()^2*U$2^2*P$2^2*(4*(2*S$2^2-P$2^2)*COS(PI()*A107/90)+P$2^2*(COS(PI()*A107/45)+3))/(3600*(P$2^2*COS(PI()*A107/90)+2*S$2^2-P$2^2)^(3/2)))/1000</f>
        <v>1846.49320422812</v>
      </c>
      <c r="F107" s="33" t="n">
        <f aca="false">E107/1000</f>
        <v>1.84649320422812</v>
      </c>
      <c r="G107" s="35" t="n">
        <f aca="false">$W$2*E107</f>
        <v>830.921941902654</v>
      </c>
      <c r="H107" s="33" t="n">
        <f aca="false">E107*TAN(C107*PI()/180)</f>
        <v>-563.672151207354</v>
      </c>
      <c r="I107" s="35" t="n">
        <f aca="false">$W$2*H107</f>
        <v>-253.652468043309</v>
      </c>
      <c r="J107" s="36" t="n">
        <v>1.9285</v>
      </c>
      <c r="K107" s="35" t="n">
        <f aca="false">(J107-1)/10*$R$2^2*PI()/4</f>
        <v>758.703579380998</v>
      </c>
      <c r="L107" s="35" t="n">
        <f aca="false">G107+K107</f>
        <v>1589.62552128365</v>
      </c>
      <c r="M107" s="37" t="n">
        <f aca="false">L107*TAN(C107*PI()/180)</f>
        <v>-485.259103658943</v>
      </c>
      <c r="N107" s="31"/>
    </row>
    <row r="108" customFormat="false" ht="12.75" hidden="false" customHeight="false" outlineLevel="0" collapsed="false">
      <c r="A108" s="32" t="n">
        <f aca="false">A107+1</f>
        <v>-76</v>
      </c>
      <c r="B108" s="33" t="n">
        <f aca="false">S$2+P$2-SQRT(S$2^2-P$2^2*SIN(A108*PI()/180)^2)-P$2*COS(A108*PI()/180)</f>
        <v>38.1199031277103</v>
      </c>
      <c r="C108" s="34" t="n">
        <f aca="false">ASIN($P$2/$S$2*SIN(A108*PI()/180))*180/PI()</f>
        <v>-16.9025418696098</v>
      </c>
      <c r="D108" s="33" t="n">
        <f aca="false">(P$2^2*(PI()*U$2/30)*SIN(A108*PI()/180)*COS(A108*PI()/180)/SQRT(S$2^2-P$2^2*SIN(A108*PI()/180)^2)+P$2*(PI()*U$2/30)*SIN(A108*PI()/180))/1000</f>
        <v>-39.2550260384804</v>
      </c>
      <c r="E108" s="35" t="n">
        <f aca="false">-1*(PI()^2*U$2^2*P$2*COS(PI()*A108/180)/900+SQRT(2)*PI()^2*U$2^2*P$2^2*(4*(2*S$2^2-P$2^2)*COS(PI()*A108/90)+P$2^2*(COS(PI()*A108/45)+3))/(3600*(P$2^2*COS(PI()*A108/90)+2*S$2^2-P$2^2)^(3/2)))/1000</f>
        <v>1101.40251546502</v>
      </c>
      <c r="F108" s="33" t="n">
        <f aca="false">E108/1000</f>
        <v>1.10140251546502</v>
      </c>
      <c r="G108" s="35" t="n">
        <f aca="false">$W$2*E108</f>
        <v>495.63113195926</v>
      </c>
      <c r="H108" s="33" t="n">
        <f aca="false">E108*TAN(C108*PI()/180)</f>
        <v>-334.685043529184</v>
      </c>
      <c r="I108" s="35" t="n">
        <f aca="false">$W$2*H108</f>
        <v>-150.608269588133</v>
      </c>
      <c r="J108" s="36" t="n">
        <v>1.9425</v>
      </c>
      <c r="K108" s="35" t="n">
        <f aca="false">(J108-1)/10*$R$2^2*PI()/4</f>
        <v>770.14337486978</v>
      </c>
      <c r="L108" s="35" t="n">
        <f aca="false">G108+K108</f>
        <v>1265.77450682904</v>
      </c>
      <c r="M108" s="37" t="n">
        <f aca="false">L108*TAN(C108*PI()/180)</f>
        <v>-384.633038301484</v>
      </c>
      <c r="N108" s="31"/>
    </row>
    <row r="109" customFormat="false" ht="12.75" hidden="false" customHeight="false" outlineLevel="0" collapsed="false">
      <c r="A109" s="32" t="n">
        <f aca="false">A108+1</f>
        <v>-75</v>
      </c>
      <c r="B109" s="33" t="n">
        <f aca="false">S$2+P$2-SQRT(S$2^2-P$2^2*SIN(A109*PI()/180)^2)-P$2*COS(A109*PI()/180)</f>
        <v>37.3500331993827</v>
      </c>
      <c r="C109" s="34" t="n">
        <f aca="false">ASIN($P$2/$S$2*SIN(A109*PI()/180))*180/PI()</f>
        <v>-16.8241465539903</v>
      </c>
      <c r="D109" s="33" t="n">
        <f aca="false">(P$2^2*(PI()*U$2/30)*SIN(A109*PI()/180)*COS(A109*PI()/180)/SQRT(S$2^2-P$2^2*SIN(A109*PI()/180)^2)+P$2*(PI()*U$2/30)*SIN(A109*PI()/180))/1000</f>
        <v>-39.2692414926123</v>
      </c>
      <c r="E109" s="35" t="n">
        <f aca="false">-1*(PI()^2*U$2^2*P$2*COS(PI()*A109/180)/900+SQRT(2)*PI()^2*U$2^2*P$2^2*(4*(2*S$2^2-P$2^2)*COS(PI()*A109/90)+P$2^2*(COS(PI()*A109/45)+3))/(3600*(P$2^2*COS(PI()*A109/90)+2*S$2^2-P$2^2)^(3/2)))/1000</f>
        <v>347.071759166041</v>
      </c>
      <c r="F109" s="33" t="n">
        <f aca="false">E109/1000</f>
        <v>0.347071759166041</v>
      </c>
      <c r="G109" s="35" t="n">
        <f aca="false">$W$2*E109</f>
        <v>156.182291624719</v>
      </c>
      <c r="H109" s="33" t="n">
        <f aca="false">E109*TAN(C109*PI()/180)</f>
        <v>-104.946764294754</v>
      </c>
      <c r="I109" s="35" t="n">
        <f aca="false">$W$2*H109</f>
        <v>-47.2260439326392</v>
      </c>
      <c r="J109" s="36" t="n">
        <v>2.0125</v>
      </c>
      <c r="K109" s="35" t="n">
        <f aca="false">(J109-1)/10*$R$2^2*PI()/4</f>
        <v>827.342352313689</v>
      </c>
      <c r="L109" s="35" t="n">
        <f aca="false">G109+K109</f>
        <v>983.524643938408</v>
      </c>
      <c r="M109" s="37" t="n">
        <f aca="false">L109*TAN(C109*PI()/180)</f>
        <v>-297.395931128195</v>
      </c>
      <c r="N109" s="31"/>
    </row>
    <row r="110" customFormat="false" ht="12.75" hidden="false" customHeight="false" outlineLevel="0" collapsed="false">
      <c r="A110" s="32" t="n">
        <f aca="false">A109+1</f>
        <v>-74</v>
      </c>
      <c r="B110" s="33" t="n">
        <f aca="false">S$2+P$2-SQRT(S$2^2-P$2^2*SIN(A110*PI()/180)^2)-P$2*COS(A110*PI()/180)</f>
        <v>36.5800301145264</v>
      </c>
      <c r="C110" s="34" t="n">
        <f aca="false">ASIN($P$2/$S$2*SIN(A110*PI()/180))*180/PI()</f>
        <v>-16.7405085565325</v>
      </c>
      <c r="D110" s="33" t="n">
        <f aca="false">(P$2^2*(PI()*U$2/30)*SIN(A110*PI()/180)*COS(A110*PI()/180)/SQRT(S$2^2-P$2^2*SIN(A110*PI()/180)^2)+P$2*(PI()*U$2/30)*SIN(A110*PI()/180))/1000</f>
        <v>-39.2685793147698</v>
      </c>
      <c r="E110" s="35" t="n">
        <f aca="false">-1*(PI()^2*U$2^2*P$2*COS(PI()*A110/180)/900+SQRT(2)*PI()^2*U$2^2*P$2^2*(4*(2*S$2^2-P$2^2)*COS(PI()*A110/90)+P$2^2*(COS(PI()*A110/45)+3))/(3600*(P$2^2*COS(PI()*A110/90)+2*S$2^2-P$2^2)^(3/2)))/1000</f>
        <v>-416.037772338701</v>
      </c>
      <c r="F110" s="33" t="n">
        <f aca="false">E110/1000</f>
        <v>-0.416037772338701</v>
      </c>
      <c r="G110" s="35" t="n">
        <f aca="false">$W$2*E110</f>
        <v>-187.216997552416</v>
      </c>
      <c r="H110" s="33" t="n">
        <f aca="false">E110*TAN(C110*PI()/180)</f>
        <v>125.137998702973</v>
      </c>
      <c r="I110" s="35" t="n">
        <f aca="false">$W$2*H110</f>
        <v>56.3120994163377</v>
      </c>
      <c r="J110" s="36" t="n">
        <v>2.06825</v>
      </c>
      <c r="K110" s="35" t="n">
        <f aca="false">(J110-1)/10*$R$2^2*PI()/4</f>
        <v>872.897252206517</v>
      </c>
      <c r="L110" s="35" t="n">
        <f aca="false">G110+K110</f>
        <v>685.680254654101</v>
      </c>
      <c r="M110" s="37" t="n">
        <f aca="false">L110*TAN(C110*PI()/180)</f>
        <v>-206.242462878357</v>
      </c>
      <c r="N110" s="31"/>
    </row>
    <row r="111" customFormat="false" ht="12.75" hidden="false" customHeight="false" outlineLevel="0" collapsed="false">
      <c r="A111" s="32" t="n">
        <f aca="false">A110+1</f>
        <v>-73</v>
      </c>
      <c r="B111" s="33" t="n">
        <f aca="false">S$2+P$2-SQRT(S$2^2-P$2^2*SIN(A111*PI()/180)^2)-P$2*COS(A111*PI()/180)</f>
        <v>35.8101872486965</v>
      </c>
      <c r="C111" s="34" t="n">
        <f aca="false">ASIN($P$2/$S$2*SIN(A111*PI()/180))*180/PI()</f>
        <v>-16.6516600768822</v>
      </c>
      <c r="D111" s="33" t="n">
        <f aca="false">(P$2^2*(PI()*U$2/30)*SIN(A111*PI()/180)*COS(A111*PI()/180)/SQRT(S$2^2-P$2^2*SIN(A111*PI()/180)^2)+P$2*(PI()*U$2/30)*SIN(A111*PI()/180))/1000</f>
        <v>-39.2528720195623</v>
      </c>
      <c r="E111" s="35" t="n">
        <f aca="false">-1*(PI()^2*U$2^2*P$2*COS(PI()*A111/180)/900+SQRT(2)*PI()^2*U$2^2*P$2^2*(4*(2*S$2^2-P$2^2)*COS(PI()*A111/90)+P$2^2*(COS(PI()*A111/45)+3))/(3600*(P$2^2*COS(PI()*A111/90)+2*S$2^2-P$2^2)^(3/2)))/1000</f>
        <v>-1187.44956450673</v>
      </c>
      <c r="F111" s="33" t="n">
        <f aca="false">E111/1000</f>
        <v>-1.18744956450673</v>
      </c>
      <c r="G111" s="35" t="n">
        <f aca="false">$W$2*E111</f>
        <v>-534.352304028029</v>
      </c>
      <c r="H111" s="33" t="n">
        <f aca="false">E111*TAN(C111*PI()/180)</f>
        <v>355.160203800728</v>
      </c>
      <c r="I111" s="35" t="n">
        <f aca="false">$W$2*H111</f>
        <v>159.822091710328</v>
      </c>
      <c r="J111" s="36" t="n">
        <v>2.09625</v>
      </c>
      <c r="K111" s="35" t="n">
        <f aca="false">(J111-1)/10*$R$2^2*PI()/4</f>
        <v>895.776843184081</v>
      </c>
      <c r="L111" s="35" t="n">
        <f aca="false">G111+K111</f>
        <v>361.424539156052</v>
      </c>
      <c r="M111" s="37" t="n">
        <f aca="false">L111*TAN(C111*PI()/180)</f>
        <v>-108.100265326697</v>
      </c>
      <c r="N111" s="31"/>
    </row>
    <row r="112" customFormat="false" ht="12.75" hidden="false" customHeight="false" outlineLevel="0" collapsed="false">
      <c r="A112" s="32" t="n">
        <f aca="false">A111+1</f>
        <v>-72</v>
      </c>
      <c r="B112" s="33" t="n">
        <f aca="false">S$2+P$2-SQRT(S$2^2-P$2^2*SIN(A112*PI()/180)^2)-P$2*COS(A112*PI()/180)</f>
        <v>35.0408011689345</v>
      </c>
      <c r="C112" s="34" t="n">
        <f aca="false">ASIN($P$2/$S$2*SIN(A112*PI()/180))*180/PI()</f>
        <v>-16.5576352102111</v>
      </c>
      <c r="D112" s="33" t="n">
        <f aca="false">(P$2^2*(PI()*U$2/30)*SIN(A112*PI()/180)*COS(A112*PI()/180)/SQRT(S$2^2-P$2^2*SIN(A112*PI()/180)^2)+P$2*(PI()*U$2/30)*SIN(A112*PI()/180))/1000</f>
        <v>-39.2219616080153</v>
      </c>
      <c r="E112" s="35" t="n">
        <f aca="false">-1*(PI()^2*U$2^2*P$2*COS(PI()*A112/180)/900+SQRT(2)*PI()^2*U$2^2*P$2^2*(4*(2*S$2^2-P$2^2)*COS(PI()*A112/90)+P$2^2*(COS(PI()*A112/45)+3))/(3600*(P$2^2*COS(PI()*A112/90)+2*S$2^2-P$2^2)^(3/2)))/1000</f>
        <v>-1966.67264757272</v>
      </c>
      <c r="F112" s="33" t="n">
        <f aca="false">E112/1000</f>
        <v>-1.96667264757272</v>
      </c>
      <c r="G112" s="35" t="n">
        <f aca="false">$W$2*E112</f>
        <v>-885.002691407723</v>
      </c>
      <c r="H112" s="33" t="n">
        <f aca="false">E112*TAN(C112*PI()/180)</f>
        <v>584.70752700498</v>
      </c>
      <c r="I112" s="35" t="n">
        <f aca="false">$W$2*H112</f>
        <v>263.118387152241</v>
      </c>
      <c r="J112" s="36" t="n">
        <v>2.15225</v>
      </c>
      <c r="K112" s="35" t="n">
        <f aca="false">(J112-1)/10*$R$2^2*PI()/4</f>
        <v>941.536025139208</v>
      </c>
      <c r="L112" s="35" t="n">
        <f aca="false">G112+K112</f>
        <v>56.5333337314852</v>
      </c>
      <c r="M112" s="37" t="n">
        <f aca="false">L112*TAN(C112*PI()/180)</f>
        <v>-16.8078128306107</v>
      </c>
      <c r="N112" s="31"/>
    </row>
    <row r="113" customFormat="false" ht="12.75" hidden="false" customHeight="false" outlineLevel="0" collapsed="false">
      <c r="A113" s="32" t="n">
        <f aca="false">A112+1</f>
        <v>-71</v>
      </c>
      <c r="B113" s="33" t="n">
        <f aca="false">S$2+P$2-SQRT(S$2^2-P$2^2*SIN(A113*PI()/180)^2)-P$2*COS(A113*PI()/180)</f>
        <v>34.2721714450314</v>
      </c>
      <c r="C113" s="34" t="n">
        <f aca="false">ASIN($P$2/$S$2*SIN(A113*PI()/180))*180/PI()</f>
        <v>-16.4584699151578</v>
      </c>
      <c r="D113" s="33" t="n">
        <f aca="false">(P$2^2*(PI()*U$2/30)*SIN(A113*PI()/180)*COS(A113*PI()/180)/SQRT(S$2^2-P$2^2*SIN(A113*PI()/180)^2)+P$2*(PI()*U$2/30)*SIN(A113*PI()/180))/1000</f>
        <v>-39.1756998432709</v>
      </c>
      <c r="E113" s="35" t="n">
        <f aca="false">-1*(PI()^2*U$2^2*P$2*COS(PI()*A113/180)/900+SQRT(2)*PI()^2*U$2^2*P$2^2*(4*(2*S$2^2-P$2^2)*COS(PI()*A113/90)+P$2^2*(COS(PI()*A113/45)+3))/(3600*(P$2^2*COS(PI()*A113/90)+2*S$2^2-P$2^2)^(3/2)))/1000</f>
        <v>-2753.20238950008</v>
      </c>
      <c r="F113" s="33" t="n">
        <f aca="false">E113/1000</f>
        <v>-2.75320238950008</v>
      </c>
      <c r="G113" s="35" t="n">
        <f aca="false">$W$2*E113</f>
        <v>-1238.94107527503</v>
      </c>
      <c r="H113" s="33" t="n">
        <f aca="false">E113*TAN(C113*PI()/180)</f>
        <v>813.365444783539</v>
      </c>
      <c r="I113" s="35" t="n">
        <f aca="false">$W$2*H113</f>
        <v>366.014450152592</v>
      </c>
      <c r="J113" s="36" t="n">
        <v>2.20825</v>
      </c>
      <c r="K113" s="35" t="n">
        <f aca="false">(J113-1)/10*$R$2^2*PI()/4</f>
        <v>987.295207094336</v>
      </c>
      <c r="L113" s="35" t="n">
        <f aca="false">G113+K113</f>
        <v>-251.645868180698</v>
      </c>
      <c r="M113" s="37" t="n">
        <f aca="false">L113*TAN(C113*PI()/180)</f>
        <v>74.3425380863116</v>
      </c>
      <c r="N113" s="31"/>
    </row>
    <row r="114" customFormat="false" ht="12.75" hidden="false" customHeight="false" outlineLevel="0" collapsed="false">
      <c r="A114" s="32" t="n">
        <f aca="false">A113+1</f>
        <v>-70</v>
      </c>
      <c r="B114" s="33" t="n">
        <f aca="false">S$2+P$2-SQRT(S$2^2-P$2^2*SIN(A114*PI()/180)^2)-P$2*COS(A114*PI()/180)</f>
        <v>33.50460045554</v>
      </c>
      <c r="C114" s="34" t="n">
        <f aca="false">ASIN($P$2/$S$2*SIN(A114*PI()/180))*180/PI()</f>
        <v>-16.3542019804131</v>
      </c>
      <c r="D114" s="33" t="n">
        <f aca="false">(P$2^2*(PI()*U$2/30)*SIN(A114*PI()/180)*COS(A114*PI()/180)/SQRT(S$2^2-P$2^2*SIN(A114*PI()/180)^2)+P$2*(PI()*U$2/30)*SIN(A114*PI()/180))/1000</f>
        <v>-39.1139485105136</v>
      </c>
      <c r="E114" s="35" t="n">
        <f aca="false">-1*(PI()^2*U$2^2*P$2*COS(PI()*A114/180)/900+SQRT(2)*PI()^2*U$2^2*P$2^2*(4*(2*S$2^2-P$2^2)*COS(PI()*A114/90)+P$2^2*(COS(PI()*A114/45)+3))/(3600*(P$2^2*COS(PI()*A114/90)+2*S$2^2-P$2^2)^(3/2)))/1000</f>
        <v>-3546.52131174553</v>
      </c>
      <c r="F114" s="33" t="n">
        <f aca="false">E114/1000</f>
        <v>-3.54652131174553</v>
      </c>
      <c r="G114" s="35" t="n">
        <f aca="false">$W$2*E114</f>
        <v>-1595.93459028549</v>
      </c>
      <c r="H114" s="33" t="n">
        <f aca="false">E114*TAN(C114*PI()/180)</f>
        <v>1040.71832343909</v>
      </c>
      <c r="I114" s="35" t="n">
        <f aca="false">$W$2*H114</f>
        <v>468.32324554759</v>
      </c>
      <c r="J114" s="36" t="n">
        <v>2.25025</v>
      </c>
      <c r="K114" s="35" t="n">
        <f aca="false">(J114-1)/10*$R$2^2*PI()/4</f>
        <v>1021.61459356068</v>
      </c>
      <c r="L114" s="35" t="n">
        <f aca="false">G114+K114</f>
        <v>-574.319996724808</v>
      </c>
      <c r="M114" s="37" t="n">
        <f aca="false">L114*TAN(C114*PI()/180)</f>
        <v>168.532849959051</v>
      </c>
      <c r="N114" s="31"/>
    </row>
    <row r="115" customFormat="false" ht="12.75" hidden="false" customHeight="false" outlineLevel="0" collapsed="false">
      <c r="A115" s="32" t="n">
        <f aca="false">A114+1</f>
        <v>-69</v>
      </c>
      <c r="B115" s="33" t="n">
        <f aca="false">S$2+P$2-SQRT(S$2^2-P$2^2*SIN(A115*PI()/180)^2)-P$2*COS(A115*PI()/180)</f>
        <v>32.7383931888472</v>
      </c>
      <c r="C115" s="34" t="n">
        <f aca="false">ASIN($P$2/$S$2*SIN(A115*PI()/180))*180/PI()</f>
        <v>-16.2448709900413</v>
      </c>
      <c r="D115" s="33" t="n">
        <f aca="false">(P$2^2*(PI()*U$2/30)*SIN(A115*PI()/180)*COS(A115*PI()/180)/SQRT(S$2^2-P$2^2*SIN(A115*PI()/180)^2)+P$2*(PI()*U$2/30)*SIN(A115*PI()/180))/1000</f>
        <v>-39.0365796607012</v>
      </c>
      <c r="E115" s="35" t="n">
        <f aca="false">-1*(PI()^2*U$2^2*P$2*COS(PI()*A115/180)/900+SQRT(2)*PI()^2*U$2^2*P$2^2*(4*(2*S$2^2-P$2^2)*COS(PI()*A115/90)+P$2^2*(COS(PI()*A115/45)+3))/(3600*(P$2^2*COS(PI()*A115/90)+2*S$2^2-P$2^2)^(3/2)))/1000</f>
        <v>-4346.09992465846</v>
      </c>
      <c r="F115" s="33" t="n">
        <f aca="false">E115/1000</f>
        <v>-4.34609992465846</v>
      </c>
      <c r="G115" s="35" t="n">
        <f aca="false">$W$2*E115</f>
        <v>-1955.74496609631</v>
      </c>
      <c r="H115" s="33" t="n">
        <f aca="false">E115*TAN(C115*PI()/180)</f>
        <v>1266.35051043837</v>
      </c>
      <c r="I115" s="35" t="n">
        <f aca="false">$W$2*H115</f>
        <v>569.857729697265</v>
      </c>
      <c r="J115" s="36" t="n">
        <v>2.30625</v>
      </c>
      <c r="K115" s="35" t="n">
        <f aca="false">(J115-1)/10*$R$2^2*PI()/4</f>
        <v>1067.37377551581</v>
      </c>
      <c r="L115" s="35" t="n">
        <f aca="false">G115+K115</f>
        <v>-888.371190580498</v>
      </c>
      <c r="M115" s="37" t="n">
        <f aca="false">L115*TAN(C115*PI()/180)</f>
        <v>258.850309507958</v>
      </c>
      <c r="N115" s="31"/>
    </row>
    <row r="116" customFormat="false" ht="12.75" hidden="false" customHeight="false" outlineLevel="0" collapsed="false">
      <c r="A116" s="32" t="n">
        <f aca="false">A115+1</f>
        <v>-68</v>
      </c>
      <c r="B116" s="33" t="n">
        <f aca="false">S$2+P$2-SQRT(S$2^2-P$2^2*SIN(A116*PI()/180)^2)-P$2*COS(A116*PI()/180)</f>
        <v>31.9738570396301</v>
      </c>
      <c r="C116" s="34" t="n">
        <f aca="false">ASIN($P$2/$S$2*SIN(A116*PI()/180))*180/PI()</f>
        <v>-16.1305182876319</v>
      </c>
      <c r="D116" s="33" t="n">
        <f aca="false">(P$2^2*(PI()*U$2/30)*SIN(A116*PI()/180)*COS(A116*PI()/180)/SQRT(S$2^2-P$2^2*SIN(A116*PI()/180)^2)+P$2*(PI()*U$2/30)*SIN(A116*PI()/180))/1000</f>
        <v>-38.9434758377496</v>
      </c>
      <c r="E116" s="35" t="n">
        <f aca="false">-1*(PI()^2*U$2^2*P$2*COS(PI()*A116/180)/900+SQRT(2)*PI()^2*U$2^2*P$2^2*(4*(2*S$2^2-P$2^2)*COS(PI()*A116/90)+P$2^2*(COS(PI()*A116/45)+3))/(3600*(P$2^2*COS(PI()*A116/90)+2*S$2^2-P$2^2)^(3/2)))/1000</f>
        <v>-5151.39757932807</v>
      </c>
      <c r="F116" s="33" t="n">
        <f aca="false">E116/1000</f>
        <v>-5.15139757932807</v>
      </c>
      <c r="G116" s="35" t="n">
        <f aca="false">$W$2*E116</f>
        <v>-2318.12891069763</v>
      </c>
      <c r="H116" s="33" t="n">
        <f aca="false">E116*TAN(C116*PI()/180)</f>
        <v>1489.84742314504</v>
      </c>
      <c r="I116" s="35" t="n">
        <f aca="false">$W$2*H116</f>
        <v>670.431340415269</v>
      </c>
      <c r="J116" s="36" t="n">
        <v>2.37625</v>
      </c>
      <c r="K116" s="35" t="n">
        <f aca="false">(J116-1)/10*$R$2^2*PI()/4</f>
        <v>1124.57275295972</v>
      </c>
      <c r="L116" s="35" t="n">
        <f aca="false">G116+K116</f>
        <v>-1193.55615773791</v>
      </c>
      <c r="M116" s="37" t="n">
        <f aca="false">L116*TAN(C116*PI()/180)</f>
        <v>345.191093989812</v>
      </c>
      <c r="N116" s="31"/>
    </row>
    <row r="117" customFormat="false" ht="12.75" hidden="false" customHeight="false" outlineLevel="0" collapsed="false">
      <c r="A117" s="32" t="n">
        <f aca="false">A116+1</f>
        <v>-67</v>
      </c>
      <c r="B117" s="33" t="n">
        <f aca="false">S$2+P$2-SQRT(S$2^2-P$2^2*SIN(A117*PI()/180)^2)-P$2*COS(A117*PI()/180)</f>
        <v>31.2113016010217</v>
      </c>
      <c r="C117" s="34" t="n">
        <f aca="false">ASIN($P$2/$S$2*SIN(A117*PI()/180))*180/PI()</f>
        <v>-16.0111869393745</v>
      </c>
      <c r="D117" s="33" t="n">
        <f aca="false">(P$2^2*(PI()*U$2/30)*SIN(A117*PI()/180)*COS(A117*PI()/180)/SQRT(S$2^2-P$2^2*SIN(A117*PI()/180)^2)+P$2*(PI()*U$2/30)*SIN(A117*PI()/180))/1000</f>
        <v>-38.8345302888798</v>
      </c>
      <c r="E117" s="35" t="n">
        <f aca="false">-1*(PI()^2*U$2^2*P$2*COS(PI()*A117/180)/900+SQRT(2)*PI()^2*U$2^2*P$2^2*(4*(2*S$2^2-P$2^2)*COS(PI()*A117/90)+P$2^2*(COS(PI()*A117/45)+3))/(3600*(P$2^2*COS(PI()*A117/90)+2*S$2^2-P$2^2)^(3/2)))/1000</f>
        <v>-5961.86333270354</v>
      </c>
      <c r="F117" s="33" t="n">
        <f aca="false">E117/1000</f>
        <v>-5.96186333270354</v>
      </c>
      <c r="G117" s="35" t="n">
        <f aca="false">$W$2*E117</f>
        <v>-2682.83849971659</v>
      </c>
      <c r="H117" s="33" t="n">
        <f aca="false">E117*TAN(C117*PI()/180)</f>
        <v>1710.79663050822</v>
      </c>
      <c r="I117" s="35" t="n">
        <f aca="false">$W$2*H117</f>
        <v>769.858483728699</v>
      </c>
      <c r="J117" s="36" t="n">
        <v>2.432</v>
      </c>
      <c r="K117" s="35" t="n">
        <f aca="false">(J117-1)/10*$R$2^2*PI()/4</f>
        <v>1170.12765285255</v>
      </c>
      <c r="L117" s="35" t="n">
        <f aca="false">G117+K117</f>
        <v>-1512.71084686405</v>
      </c>
      <c r="M117" s="37" t="n">
        <f aca="false">L117*TAN(C117*PI()/180)</f>
        <v>434.082513356557</v>
      </c>
      <c r="N117" s="31"/>
    </row>
    <row r="118" customFormat="false" ht="12.75" hidden="false" customHeight="false" outlineLevel="0" collapsed="false">
      <c r="A118" s="32" t="n">
        <f aca="false">A117+1</f>
        <v>-66</v>
      </c>
      <c r="B118" s="33" t="n">
        <f aca="false">S$2+P$2-SQRT(S$2^2-P$2^2*SIN(A118*PI()/180)^2)-P$2*COS(A118*PI()/180)</f>
        <v>30.4510384528195</v>
      </c>
      <c r="C118" s="34" t="n">
        <f aca="false">ASIN($P$2/$S$2*SIN(A118*PI()/180))*180/PI()</f>
        <v>-15.8869216961555</v>
      </c>
      <c r="D118" s="33" t="n">
        <f aca="false">(P$2^2*(PI()*U$2/30)*SIN(A118*PI()/180)*COS(A118*PI()/180)/SQRT(S$2^2-P$2^2*SIN(A118*PI()/180)^2)+P$2*(PI()*U$2/30)*SIN(A118*PI()/180))/1000</f>
        <v>-38.7096471578963</v>
      </c>
      <c r="E118" s="35" t="n">
        <f aca="false">-1*(PI()^2*U$2^2*P$2*COS(PI()*A118/180)/900+SQRT(2)*PI()^2*U$2^2*P$2^2*(4*(2*S$2^2-P$2^2)*COS(PI()*A118/90)+P$2^2*(COS(PI()*A118/45)+3))/(3600*(P$2^2*COS(PI()*A118/90)+2*S$2^2-P$2^2)^(3/2)))/1000</f>
        <v>-6776.93682284323</v>
      </c>
      <c r="F118" s="33" t="n">
        <f aca="false">E118/1000</f>
        <v>-6.77693682284323</v>
      </c>
      <c r="G118" s="35" t="n">
        <f aca="false">$W$2*E118</f>
        <v>-3049.62157027945</v>
      </c>
      <c r="H118" s="33" t="n">
        <f aca="false">E118*TAN(C118*PI()/180)</f>
        <v>1928.78892339</v>
      </c>
      <c r="I118" s="35" t="n">
        <f aca="false">$W$2*H118</f>
        <v>867.955015525501</v>
      </c>
      <c r="J118" s="36" t="n">
        <v>2.516</v>
      </c>
      <c r="K118" s="35" t="n">
        <f aca="false">(J118-1)/10*$R$2^2*PI()/4</f>
        <v>1238.76642578524</v>
      </c>
      <c r="L118" s="35" t="n">
        <f aca="false">G118+K118</f>
        <v>-1810.85514449421</v>
      </c>
      <c r="M118" s="37" t="n">
        <f aca="false">L118*TAN(C118*PI()/180)</f>
        <v>515.388801145541</v>
      </c>
      <c r="N118" s="31"/>
    </row>
    <row r="119" customFormat="false" ht="12.75" hidden="false" customHeight="false" outlineLevel="0" collapsed="false">
      <c r="A119" s="32" t="n">
        <f aca="false">A118+1</f>
        <v>-65</v>
      </c>
      <c r="B119" s="33" t="n">
        <f aca="false">S$2+P$2-SQRT(S$2^2-P$2^2*SIN(A119*PI()/180)^2)-P$2*COS(A119*PI()/180)</f>
        <v>29.6933809460724</v>
      </c>
      <c r="C119" s="34" t="n">
        <f aca="false">ASIN($P$2/$S$2*SIN(A119*PI()/180))*180/PI()</f>
        <v>-15.7577689547723</v>
      </c>
      <c r="D119" s="33" t="n">
        <f aca="false">(P$2^2*(PI()*U$2/30)*SIN(A119*PI()/180)*COS(A119*PI()/180)/SQRT(S$2^2-P$2^2*SIN(A119*PI()/180)^2)+P$2*(PI()*U$2/30)*SIN(A119*PI()/180))/1000</f>
        <v>-38.5687416612309</v>
      </c>
      <c r="E119" s="35" t="n">
        <f aca="false">-1*(PI()^2*U$2^2*P$2*COS(PI()*A119/180)/900+SQRT(2)*PI()^2*U$2^2*P$2^2*(4*(2*S$2^2-P$2^2)*COS(PI()*A119/90)+P$2^2*(COS(PI()*A119/45)+3))/(3600*(P$2^2*COS(PI()*A119/90)+2*S$2^2-P$2^2)^(3/2)))/1000</f>
        <v>-7596.04915119948</v>
      </c>
      <c r="F119" s="33" t="n">
        <f aca="false">E119/1000</f>
        <v>-7.59604915119948</v>
      </c>
      <c r="G119" s="35" t="n">
        <f aca="false">$W$2*E119</f>
        <v>-3418.22211803977</v>
      </c>
      <c r="H119" s="33" t="n">
        <f aca="false">E119*TAN(C119*PI()/180)</f>
        <v>2143.41936937278</v>
      </c>
      <c r="I119" s="35" t="n">
        <f aca="false">$W$2*H119</f>
        <v>964.538716217749</v>
      </c>
      <c r="J119" s="36" t="n">
        <v>2.572</v>
      </c>
      <c r="K119" s="35" t="n">
        <f aca="false">(J119-1)/10*$R$2^2*PI()/4</f>
        <v>1284.52560774036</v>
      </c>
      <c r="L119" s="35" t="n">
        <f aca="false">G119+K119</f>
        <v>-2133.6965102994</v>
      </c>
      <c r="M119" s="37" t="n">
        <f aca="false">L119*TAN(C119*PI()/180)</f>
        <v>602.076992592479</v>
      </c>
      <c r="N119" s="31"/>
    </row>
    <row r="120" customFormat="false" ht="12.75" hidden="false" customHeight="false" outlineLevel="0" collapsed="false">
      <c r="A120" s="32" t="n">
        <f aca="false">A119+1</f>
        <v>-64</v>
      </c>
      <c r="B120" s="33" t="n">
        <f aca="false">S$2+P$2-SQRT(S$2^2-P$2^2*SIN(A120*PI()/180)^2)-P$2*COS(A120*PI()/180)</f>
        <v>28.9386439843862</v>
      </c>
      <c r="C120" s="34" t="n">
        <f aca="false">ASIN($P$2/$S$2*SIN(A120*PI()/180))*180/PI()</f>
        <v>-15.6237767183636</v>
      </c>
      <c r="D120" s="33" t="n">
        <f aca="false">(P$2^2*(PI()*U$2/30)*SIN(A120*PI()/180)*COS(A120*PI()/180)/SQRT(S$2^2-P$2^2*SIN(A120*PI()/180)^2)+P$2*(PI()*U$2/30)*SIN(A120*PI()/180))/1000</f>
        <v>-38.4117402466416</v>
      </c>
      <c r="E120" s="35" t="n">
        <f aca="false">-1*(PI()^2*U$2^2*P$2*COS(PI()*A120/180)/900+SQRT(2)*PI()^2*U$2^2*P$2^2*(4*(2*S$2^2-P$2^2)*COS(PI()*A120/90)+P$2^2*(COS(PI()*A120/45)+3))/(3600*(P$2^2*COS(PI()*A120/90)+2*S$2^2-P$2^2)^(3/2)))/1000</f>
        <v>-8418.62376891205</v>
      </c>
      <c r="F120" s="33" t="n">
        <f aca="false">E120/1000</f>
        <v>-8.41862376891205</v>
      </c>
      <c r="G120" s="35" t="n">
        <f aca="false">$W$2*E120</f>
        <v>-3788.38069601042</v>
      </c>
      <c r="H120" s="33" t="n">
        <f aca="false">E120*TAN(C120*PI()/180)</f>
        <v>2354.28834806738</v>
      </c>
      <c r="I120" s="35" t="n">
        <f aca="false">$W$2*H120</f>
        <v>1059.42975663032</v>
      </c>
      <c r="J120" s="36" t="n">
        <v>2.642</v>
      </c>
      <c r="K120" s="35" t="n">
        <f aca="false">(J120-1)/10*$R$2^2*PI()/4</f>
        <v>1341.72458518427</v>
      </c>
      <c r="L120" s="35" t="n">
        <f aca="false">G120+K120</f>
        <v>-2446.65611082615</v>
      </c>
      <c r="M120" s="37" t="n">
        <f aca="false">L120*TAN(C120*PI()/180)</f>
        <v>684.213255225474</v>
      </c>
      <c r="N120" s="31"/>
    </row>
    <row r="121" customFormat="false" ht="12.75" hidden="false" customHeight="false" outlineLevel="0" collapsed="false">
      <c r="A121" s="32" t="n">
        <f aca="false">A120+1</f>
        <v>-63</v>
      </c>
      <c r="B121" s="33" t="n">
        <f aca="false">S$2+P$2-SQRT(S$2^2-P$2^2*SIN(A121*PI()/180)^2)-P$2*COS(A121*PI()/180)</f>
        <v>28.1871438022879</v>
      </c>
      <c r="C121" s="34" t="n">
        <f aca="false">ASIN($P$2/$S$2*SIN(A121*PI()/180))*180/PI()</f>
        <v>-15.4849945561511</v>
      </c>
      <c r="D121" s="33" t="n">
        <f aca="false">(P$2^2*(PI()*U$2/30)*SIN(A121*PI()/180)*COS(A121*PI()/180)/SQRT(S$2^2-P$2^2*SIN(A121*PI()/180)^2)+P$2*(PI()*U$2/30)*SIN(A121*PI()/180))/1000</f>
        <v>-38.238580734519</v>
      </c>
      <c r="E121" s="35" t="n">
        <f aca="false">-1*(PI()^2*U$2^2*P$2*COS(PI()*A121/180)/900+SQRT(2)*PI()^2*U$2^2*P$2^2*(4*(2*S$2^2-P$2^2)*COS(PI()*A121/90)+P$2^2*(COS(PI()*A121/45)+3))/(3600*(P$2^2*COS(PI()*A121/90)+2*S$2^2-P$2^2)^(3/2)))/1000</f>
        <v>-9244.07736416778</v>
      </c>
      <c r="F121" s="33" t="n">
        <f aca="false">E121/1000</f>
        <v>-9.24407736416778</v>
      </c>
      <c r="G121" s="35" t="n">
        <f aca="false">$W$2*E121</f>
        <v>-4159.8348138755</v>
      </c>
      <c r="H121" s="33" t="n">
        <f aca="false">E121*TAN(C121*PI()/180)</f>
        <v>2561.00256314515</v>
      </c>
      <c r="I121" s="35" t="n">
        <f aca="false">$W$2*H121</f>
        <v>1152.45115341532</v>
      </c>
      <c r="J121" s="36" t="n">
        <v>2.712</v>
      </c>
      <c r="K121" s="35" t="n">
        <f aca="false">(J121-1)/10*$R$2^2*PI()/4</f>
        <v>1398.92356262818</v>
      </c>
      <c r="L121" s="35" t="n">
        <f aca="false">G121+K121</f>
        <v>-2760.91125124732</v>
      </c>
      <c r="M121" s="37" t="n">
        <f aca="false">L121*TAN(C121*PI()/180)</f>
        <v>764.889832972229</v>
      </c>
      <c r="N121" s="31"/>
    </row>
    <row r="122" customFormat="false" ht="12.75" hidden="false" customHeight="false" outlineLevel="0" collapsed="false">
      <c r="A122" s="32" t="n">
        <f aca="false">A121+1</f>
        <v>-62</v>
      </c>
      <c r="B122" s="33" t="n">
        <f aca="false">S$2+P$2-SQRT(S$2^2-P$2^2*SIN(A122*PI()/180)^2)-P$2*COS(A122*PI()/180)</f>
        <v>27.4391977409896</v>
      </c>
      <c r="C122" s="34" t="n">
        <f aca="false">ASIN($P$2/$S$2*SIN(A122*PI()/180))*180/PI()</f>
        <v>-15.3414735625928</v>
      </c>
      <c r="D122" s="33" t="n">
        <f aca="false">(P$2^2*(PI()*U$2/30)*SIN(A122*PI()/180)*COS(A122*PI()/180)/SQRT(S$2^2-P$2^2*SIN(A122*PI()/180)^2)+P$2*(PI()*U$2/30)*SIN(A122*PI()/180))/1000</f>
        <v>-38.0492124418058</v>
      </c>
      <c r="E122" s="35" t="n">
        <f aca="false">-1*(PI()^2*U$2^2*P$2*COS(PI()*A122/180)/900+SQRT(2)*PI()^2*U$2^2*P$2^2*(4*(2*S$2^2-P$2^2)*COS(PI()*A122/90)+P$2^2*(COS(PI()*A122/45)+3))/(3600*(P$2^2*COS(PI()*A122/90)+2*S$2^2-P$2^2)^(3/2)))/1000</f>
        <v>-10071.8207477822</v>
      </c>
      <c r="F122" s="33" t="n">
        <f aca="false">E122/1000</f>
        <v>-10.0718207477822</v>
      </c>
      <c r="G122" s="35" t="n">
        <f aca="false">$W$2*E122</f>
        <v>-4532.31933650199</v>
      </c>
      <c r="H122" s="33" t="n">
        <f aca="false">E122*TAN(C122*PI()/180)</f>
        <v>2763.17602753685</v>
      </c>
      <c r="I122" s="35" t="n">
        <f aca="false">$W$2*H122</f>
        <v>1243.42921239158</v>
      </c>
      <c r="J122" s="36" t="n">
        <v>2.80975</v>
      </c>
      <c r="K122" s="35" t="n">
        <f aca="false">(J122-1)/10*$R$2^2*PI()/4</f>
        <v>1478.79784898736</v>
      </c>
      <c r="L122" s="35" t="n">
        <f aca="false">G122+K122</f>
        <v>-3053.52148751464</v>
      </c>
      <c r="M122" s="37" t="n">
        <f aca="false">L122*TAN(C122*PI()/180)</f>
        <v>837.725132839266</v>
      </c>
      <c r="N122" s="31"/>
    </row>
    <row r="123" customFormat="false" ht="12.75" hidden="false" customHeight="false" outlineLevel="0" collapsed="false">
      <c r="A123" s="32" t="n">
        <f aca="false">A122+1</f>
        <v>-61</v>
      </c>
      <c r="B123" s="33" t="n">
        <f aca="false">S$2+P$2-SQRT(S$2^2-P$2^2*SIN(A123*PI()/180)^2)-P$2*COS(A123*PI()/180)</f>
        <v>26.6951240218924</v>
      </c>
      <c r="C123" s="34" t="n">
        <f aca="false">ASIN($P$2/$S$2*SIN(A123*PI()/180))*180/PI()</f>
        <v>-15.1932663160408</v>
      </c>
      <c r="D123" s="33" t="n">
        <f aca="false">(P$2^2*(PI()*U$2/30)*SIN(A123*PI()/180)*COS(A123*PI()/180)/SQRT(S$2^2-P$2^2*SIN(A123*PI()/180)^2)+P$2*(PI()*U$2/30)*SIN(A123*PI()/180))/1000</f>
        <v>-37.8435962885913</v>
      </c>
      <c r="E123" s="35" t="n">
        <f aca="false">-1*(PI()^2*U$2^2*P$2*COS(PI()*A123/180)/900+SQRT(2)*PI()^2*U$2^2*P$2^2*(4*(2*S$2^2-P$2^2)*COS(PI()*A123/90)+P$2^2*(COS(PI()*A123/45)+3))/(3600*(P$2^2*COS(PI()*A123/90)+2*S$2^2-P$2^2)^(3/2)))/1000</f>
        <v>-10901.2597342716</v>
      </c>
      <c r="F123" s="33" t="n">
        <f aca="false">E123/1000</f>
        <v>-10.9012597342716</v>
      </c>
      <c r="G123" s="35" t="n">
        <f aca="false">$W$2*E123</f>
        <v>-4905.5668804222</v>
      </c>
      <c r="H123" s="33" t="n">
        <f aca="false">E123*TAN(C123*PI()/180)</f>
        <v>2960.43101847809</v>
      </c>
      <c r="I123" s="35" t="n">
        <f aca="false">$W$2*H123</f>
        <v>1332.19395831514</v>
      </c>
      <c r="J123" s="36" t="n">
        <v>2.86575</v>
      </c>
      <c r="K123" s="35" t="n">
        <f aca="false">(J123-1)/10*$R$2^2*PI()/4</f>
        <v>1524.55703094248</v>
      </c>
      <c r="L123" s="35" t="n">
        <f aca="false">G123+K123</f>
        <v>-3381.00984947971</v>
      </c>
      <c r="M123" s="37" t="n">
        <f aca="false">L123*TAN(C123*PI()/180)</f>
        <v>918.17337410212</v>
      </c>
      <c r="N123" s="31"/>
    </row>
    <row r="124" customFormat="false" ht="12.75" hidden="false" customHeight="false" outlineLevel="0" collapsed="false">
      <c r="A124" s="32" t="n">
        <f aca="false">A123+1</f>
        <v>-60</v>
      </c>
      <c r="B124" s="33" t="n">
        <f aca="false">S$2+P$2-SQRT(S$2^2-P$2^2*SIN(A124*PI()/180)^2)-P$2*COS(A124*PI()/180)</f>
        <v>25.9552415181697</v>
      </c>
      <c r="C124" s="34" t="n">
        <f aca="false">ASIN($P$2/$S$2*SIN(A124*PI()/180))*180/PI()</f>
        <v>-15.0404268370012</v>
      </c>
      <c r="D124" s="33" t="n">
        <f aca="false">(P$2^2*(PI()*U$2/30)*SIN(A124*PI()/180)*COS(A124*PI()/180)/SQRT(S$2^2-P$2^2*SIN(A124*PI()/180)^2)+P$2*(PI()*U$2/30)*SIN(A124*PI()/180))/1000</f>
        <v>-37.6217048874971</v>
      </c>
      <c r="E124" s="35" t="n">
        <f aca="false">-1*(PI()^2*U$2^2*P$2*COS(PI()*A124/180)/900+SQRT(2)*PI()^2*U$2^2*P$2^2*(4*(2*S$2^2-P$2^2)*COS(PI()*A124/90)+P$2^2*(COS(PI()*A124/45)+3))/(3600*(P$2^2*COS(PI()*A124/90)+2*S$2^2-P$2^2)^(3/2)))/1000</f>
        <v>-11731.796015808</v>
      </c>
      <c r="F124" s="33" t="n">
        <f aca="false">E124/1000</f>
        <v>-11.731796015808</v>
      </c>
      <c r="G124" s="35" t="n">
        <f aca="false">$W$2*E124</f>
        <v>-5279.30820711358</v>
      </c>
      <c r="H124" s="33" t="n">
        <f aca="false">E124*TAN(C124*PI()/180)</f>
        <v>3152.39899932986</v>
      </c>
      <c r="I124" s="35" t="n">
        <f aca="false">$W$2*H124</f>
        <v>1418.57954969844</v>
      </c>
      <c r="J124" s="36" t="n">
        <v>2.97775</v>
      </c>
      <c r="K124" s="35" t="n">
        <f aca="false">(J124-1)/10*$R$2^2*PI()/4</f>
        <v>1616.07539485274</v>
      </c>
      <c r="L124" s="35" t="n">
        <f aca="false">G124+K124</f>
        <v>-3663.23281226085</v>
      </c>
      <c r="M124" s="37" t="n">
        <f aca="false">L124*TAN(C124*PI()/180)</f>
        <v>984.331080775964</v>
      </c>
      <c r="N124" s="31"/>
    </row>
    <row r="125" customFormat="false" ht="12.75" hidden="false" customHeight="false" outlineLevel="0" collapsed="false">
      <c r="A125" s="32" t="n">
        <f aca="false">A124+1</f>
        <v>-59</v>
      </c>
      <c r="B125" s="33" t="n">
        <f aca="false">S$2+P$2-SQRT(S$2^2-P$2^2*SIN(A125*PI()/180)^2)-P$2*COS(A125*PI()/180)</f>
        <v>25.2198695247648</v>
      </c>
      <c r="C125" s="34" t="n">
        <f aca="false">ASIN($P$2/$S$2*SIN(A125*PI()/180))*180/PI()</f>
        <v>-14.8830105460878</v>
      </c>
      <c r="D125" s="33" t="n">
        <f aca="false">(P$2^2*(PI()*U$2/30)*SIN(A125*PI()/180)*COS(A125*PI()/180)/SQRT(S$2^2-P$2^2*SIN(A125*PI()/180)^2)+P$2*(PI()*U$2/30)*SIN(A125*PI()/180))/1000</f>
        <v>-37.3835226160147</v>
      </c>
      <c r="E125" s="35" t="n">
        <f aca="false">-1*(PI()^2*U$2^2*P$2*COS(PI()*A125/180)/900+SQRT(2)*PI()^2*U$2^2*P$2^2*(4*(2*S$2^2-P$2^2)*COS(PI()*A125/90)+P$2^2*(COS(PI()*A125/45)+3))/(3600*(P$2^2*COS(PI()*A125/90)+2*S$2^2-P$2^2)^(3/2)))/1000</f>
        <v>-12562.8280265864</v>
      </c>
      <c r="F125" s="33" t="n">
        <f aca="false">E125/1000</f>
        <v>-12.5628280265864</v>
      </c>
      <c r="G125" s="35" t="n">
        <f aca="false">$W$2*E125</f>
        <v>-5653.27261196388</v>
      </c>
      <c r="H125" s="33" t="n">
        <f aca="false">E125*TAN(C125*PI()/180)</f>
        <v>3338.72150536372</v>
      </c>
      <c r="I125" s="35" t="n">
        <f aca="false">$W$2*H125</f>
        <v>1502.42467741368</v>
      </c>
      <c r="J125" s="36" t="n">
        <v>3.07575</v>
      </c>
      <c r="K125" s="35" t="n">
        <f aca="false">(J125-1)/10*$R$2^2*PI()/4</f>
        <v>1696.15396327421</v>
      </c>
      <c r="L125" s="35" t="n">
        <f aca="false">G125+K125</f>
        <v>-3957.11864868966</v>
      </c>
      <c r="M125" s="37" t="n">
        <f aca="false">L125*TAN(C125*PI()/180)</f>
        <v>1051.65151538303</v>
      </c>
      <c r="N125" s="31"/>
    </row>
    <row r="126" customFormat="false" ht="12.75" hidden="false" customHeight="false" outlineLevel="0" collapsed="false">
      <c r="A126" s="32" t="n">
        <f aca="false">A125+1</f>
        <v>-58</v>
      </c>
      <c r="B126" s="33" t="n">
        <f aca="false">S$2+P$2-SQRT(S$2^2-P$2^2*SIN(A126*PI()/180)^2)-P$2*COS(A126*PI()/180)</f>
        <v>24.4893275271358</v>
      </c>
      <c r="C126" s="34" t="n">
        <f aca="false">ASIN($P$2/$S$2*SIN(A126*PI()/180))*180/PI()</f>
        <v>-14.7210742217636</v>
      </c>
      <c r="D126" s="33" t="n">
        <f aca="false">(P$2^2*(PI()*U$2/30)*SIN(A126*PI()/180)*COS(A126*PI()/180)/SQRT(S$2^2-P$2^2*SIN(A126*PI()/180)^2)+P$2*(PI()*U$2/30)*SIN(A126*PI()/180))/1000</f>
        <v>-37.1290456720095</v>
      </c>
      <c r="E126" s="35" t="n">
        <f aca="false">-1*(PI()^2*U$2^2*P$2*COS(PI()*A126/180)/900+SQRT(2)*PI()^2*U$2^2*P$2^2*(4*(2*S$2^2-P$2^2)*COS(PI()*A126/90)+P$2^2*(COS(PI()*A126/45)+3))/(3600*(P$2^2*COS(PI()*A126/90)+2*S$2^2-P$2^2)^(3/2)))/1000</f>
        <v>-13393.7517952761</v>
      </c>
      <c r="F126" s="33" t="n">
        <f aca="false">E126/1000</f>
        <v>-13.3937517952761</v>
      </c>
      <c r="G126" s="35" t="n">
        <f aca="false">$W$2*E126</f>
        <v>-6027.18830787423</v>
      </c>
      <c r="H126" s="33" t="n">
        <f aca="false">E126*TAN(C126*PI()/180)</f>
        <v>3519.05099096913</v>
      </c>
      <c r="I126" s="35" t="n">
        <f aca="false">$W$2*H126</f>
        <v>1583.57294593611</v>
      </c>
      <c r="J126" s="36" t="n">
        <v>3.15975</v>
      </c>
      <c r="K126" s="35" t="n">
        <f aca="false">(J126-1)/10*$R$2^2*PI()/4</f>
        <v>1764.7927362069</v>
      </c>
      <c r="L126" s="35" t="n">
        <f aca="false">G126+K126</f>
        <v>-4262.39557166733</v>
      </c>
      <c r="M126" s="37" t="n">
        <f aca="false">L126*TAN(C126*PI()/180)</f>
        <v>1119.8943798308</v>
      </c>
      <c r="N126" s="31"/>
    </row>
    <row r="127" customFormat="false" ht="12.75" hidden="false" customHeight="false" outlineLevel="0" collapsed="false">
      <c r="A127" s="32" t="n">
        <f aca="false">A126+1</f>
        <v>-57</v>
      </c>
      <c r="B127" s="33" t="n">
        <f aca="false">S$2+P$2-SQRT(S$2^2-P$2^2*SIN(A127*PI()/180)^2)-P$2*COS(A127*PI()/180)</f>
        <v>23.7639349690748</v>
      </c>
      <c r="C127" s="34" t="n">
        <f aca="false">ASIN($P$2/$S$2*SIN(A127*PI()/180))*180/PI()</f>
        <v>-14.5546759579574</v>
      </c>
      <c r="D127" s="33" t="n">
        <f aca="false">(P$2^2*(PI()*U$2/30)*SIN(A127*PI()/180)*COS(A127*PI()/180)/SQRT(S$2^2-P$2^2*SIN(A127*PI()/180)^2)+P$2*(PI()*U$2/30)*SIN(A127*PI()/180))/1000</f>
        <v>-36.8582821126433</v>
      </c>
      <c r="E127" s="35" t="n">
        <f aca="false">-1*(PI()^2*U$2^2*P$2*COS(PI()*A127/180)/900+SQRT(2)*PI()^2*U$2^2*P$2^2*(4*(2*S$2^2-P$2^2)*COS(PI()*A127/90)+P$2^2*(COS(PI()*A127/45)+3))/(3600*(P$2^2*COS(PI()*A127/90)+2*S$2^2-P$2^2)^(3/2)))/1000</f>
        <v>-14223.9617833819</v>
      </c>
      <c r="F127" s="33" t="n">
        <f aca="false">E127/1000</f>
        <v>-14.2239617833819</v>
      </c>
      <c r="G127" s="35" t="n">
        <f aca="false">$W$2*E127</f>
        <v>-6400.78280252185</v>
      </c>
      <c r="H127" s="33" t="n">
        <f aca="false">E127*TAN(C127*PI()/180)</f>
        <v>3693.05163601437</v>
      </c>
      <c r="I127" s="35" t="n">
        <f aca="false">$W$2*H127</f>
        <v>1661.87323620647</v>
      </c>
      <c r="J127" s="36" t="n">
        <v>3.2715</v>
      </c>
      <c r="K127" s="35" t="n">
        <f aca="false">(J127-1)/10*$R$2^2*PI()/4</f>
        <v>1856.10681805486</v>
      </c>
      <c r="L127" s="35" t="n">
        <f aca="false">G127+K127</f>
        <v>-4544.67598446699</v>
      </c>
      <c r="M127" s="37" t="n">
        <f aca="false">L127*TAN(C127*PI()/180)</f>
        <v>1179.96120456396</v>
      </c>
      <c r="N127" s="31"/>
    </row>
    <row r="128" customFormat="false" ht="12.75" hidden="false" customHeight="false" outlineLevel="0" collapsed="false">
      <c r="A128" s="32" t="n">
        <f aca="false">A127+1</f>
        <v>-56</v>
      </c>
      <c r="B128" s="33" t="n">
        <f aca="false">S$2+P$2-SQRT(S$2^2-P$2^2*SIN(A128*PI()/180)^2)-P$2*COS(A128*PI()/180)</f>
        <v>23.044011019925</v>
      </c>
      <c r="C128" s="34" t="n">
        <f aca="false">ASIN($P$2/$S$2*SIN(A128*PI()/180))*180/PI()</f>
        <v>-14.3838751216443</v>
      </c>
      <c r="D128" s="33" t="n">
        <f aca="false">(P$2^2*(PI()*U$2/30)*SIN(A128*PI()/180)*COS(A128*PI()/180)/SQRT(S$2^2-P$2^2*SIN(A128*PI()/180)^2)+P$2*(PI()*U$2/30)*SIN(A128*PI()/180))/1000</f>
        <v>-36.5712518770144</v>
      </c>
      <c r="E128" s="35" t="n">
        <f aca="false">-1*(PI()^2*U$2^2*P$2*COS(PI()*A128/180)/900+SQRT(2)*PI()^2*U$2^2*P$2^2*(4*(2*S$2^2-P$2^2)*COS(PI()*A128/90)+P$2^2*(COS(PI()*A128/45)+3))/(3600*(P$2^2*COS(PI()*A128/90)+2*S$2^2-P$2^2)^(3/2)))/1000</f>
        <v>-15052.8517074994</v>
      </c>
      <c r="F128" s="33" t="n">
        <f aca="false">E128/1000</f>
        <v>-15.0528517074994</v>
      </c>
      <c r="G128" s="35" t="n">
        <f aca="false">$W$2*E128</f>
        <v>-6773.78326837475</v>
      </c>
      <c r="H128" s="33" t="n">
        <f aca="false">E128*TAN(C128*PI()/180)</f>
        <v>3860.40010936956</v>
      </c>
      <c r="I128" s="35" t="n">
        <f aca="false">$W$2*H128</f>
        <v>1737.1800492163</v>
      </c>
      <c r="J128" s="36" t="n">
        <v>3.3695</v>
      </c>
      <c r="K128" s="35" t="n">
        <f aca="false">(J128-1)/10*$R$2^2*PI()/4</f>
        <v>1936.18538647633</v>
      </c>
      <c r="L128" s="35" t="n">
        <f aca="false">G128+K128</f>
        <v>-4837.59788189842</v>
      </c>
      <c r="M128" s="37" t="n">
        <f aca="false">L128*TAN(C128*PI()/180)</f>
        <v>1240.63292160532</v>
      </c>
      <c r="N128" s="31"/>
    </row>
    <row r="129" customFormat="false" ht="12.75" hidden="false" customHeight="false" outlineLevel="0" collapsed="false">
      <c r="A129" s="32" t="n">
        <f aca="false">A128+1</f>
        <v>-55</v>
      </c>
      <c r="B129" s="33" t="n">
        <f aca="false">S$2+P$2-SQRT(S$2^2-P$2^2*SIN(A129*PI()/180)^2)-P$2*COS(A129*PI()/180)</f>
        <v>22.3298743415095</v>
      </c>
      <c r="C129" s="34" t="n">
        <f aca="false">ASIN($P$2/$S$2*SIN(A129*PI()/180))*180/PI()</f>
        <v>-14.2087323104749</v>
      </c>
      <c r="D129" s="33" t="n">
        <f aca="false">(P$2^2*(PI()*U$2/30)*SIN(A129*PI()/180)*COS(A129*PI()/180)/SQRT(S$2^2-P$2^2*SIN(A129*PI()/180)^2)+P$2*(PI()*U$2/30)*SIN(A129*PI()/180))/1000</f>
        <v>-36.2679867928474</v>
      </c>
      <c r="E129" s="35" t="n">
        <f aca="false">-1*(PI()^2*U$2^2*P$2*COS(PI()*A129/180)/900+SQRT(2)*PI()^2*U$2^2*P$2^2*(4*(2*S$2^2-P$2^2)*COS(PI()*A129/90)+P$2^2*(COS(PI()*A129/45)+3))/(3600*(P$2^2*COS(PI()*A129/90)+2*S$2^2-P$2^2)^(3/2)))/1000</f>
        <v>-15879.8153436112</v>
      </c>
      <c r="F129" s="33" t="n">
        <f aca="false">E129/1000</f>
        <v>-15.8798153436112</v>
      </c>
      <c r="G129" s="35" t="n">
        <f aca="false">$W$2*E129</f>
        <v>-7145.91690462502</v>
      </c>
      <c r="H129" s="33" t="n">
        <f aca="false">E129*TAN(C129*PI()/180)</f>
        <v>4020.78628787751</v>
      </c>
      <c r="I129" s="35" t="n">
        <f aca="false">$W$2*H129</f>
        <v>1809.35382954488</v>
      </c>
      <c r="J129" s="36" t="n">
        <v>3.4815</v>
      </c>
      <c r="K129" s="35" t="n">
        <f aca="false">(J129-1)/10*$R$2^2*PI()/4</f>
        <v>2027.70375038659</v>
      </c>
      <c r="L129" s="35" t="n">
        <f aca="false">G129+K129</f>
        <v>-5118.21315423844</v>
      </c>
      <c r="M129" s="37" t="n">
        <f aca="false">L129*TAN(C129*PI()/180)</f>
        <v>1295.9370637314</v>
      </c>
      <c r="N129" s="31"/>
    </row>
    <row r="130" customFormat="false" ht="12.75" hidden="false" customHeight="false" outlineLevel="0" collapsed="false">
      <c r="A130" s="32" t="n">
        <f aca="false">A129+1</f>
        <v>-54</v>
      </c>
      <c r="B130" s="33" t="n">
        <f aca="false">S$2+P$2-SQRT(S$2^2-P$2^2*SIN(A130*PI()/180)^2)-P$2*COS(A130*PI()/180)</f>
        <v>21.6218428550834</v>
      </c>
      <c r="C130" s="34" t="n">
        <f aca="false">ASIN($P$2/$S$2*SIN(A130*PI()/180))*180/PI()</f>
        <v>-14.029309310534</v>
      </c>
      <c r="D130" s="33" t="n">
        <f aca="false">(P$2^2*(PI()*U$2/30)*SIN(A130*PI()/180)*COS(A130*PI()/180)/SQRT(S$2^2-P$2^2*SIN(A130*PI()/180)^2)+P$2*(PI()*U$2/30)*SIN(A130*PI()/180))/1000</f>
        <v>-35.9485305676026</v>
      </c>
      <c r="E130" s="35" t="n">
        <f aca="false">-1*(PI()^2*U$2^2*P$2*COS(PI()*A130/180)/900+SQRT(2)*PI()^2*U$2^2*P$2^2*(4*(2*S$2^2-P$2^2)*COS(PI()*A130/90)+P$2^2*(COS(PI()*A130/45)+3))/(3600*(P$2^2*COS(PI()*A130/90)+2*S$2^2-P$2^2)^(3/2)))/1000</f>
        <v>-16704.2473117371</v>
      </c>
      <c r="F130" s="33" t="n">
        <f aca="false">E130/1000</f>
        <v>-16.7042473117371</v>
      </c>
      <c r="G130" s="35" t="n">
        <f aca="false">$W$2*E130</f>
        <v>-7516.91129028167</v>
      </c>
      <c r="H130" s="33" t="n">
        <f aca="false">E130*TAN(C130*PI()/180)</f>
        <v>4173.91392933401</v>
      </c>
      <c r="I130" s="35" t="n">
        <f aca="false">$W$2*H130</f>
        <v>1878.26126820031</v>
      </c>
      <c r="J130" s="36" t="n">
        <v>3.62125</v>
      </c>
      <c r="K130" s="35" t="n">
        <f aca="false">(J130-1)/10*$R$2^2*PI()/4</f>
        <v>2141.89742321211</v>
      </c>
      <c r="L130" s="35" t="n">
        <f aca="false">G130+K130</f>
        <v>-5375.01386706957</v>
      </c>
      <c r="M130" s="37" t="n">
        <f aca="false">L130*TAN(C130*PI()/180)</f>
        <v>1343.06232609245</v>
      </c>
      <c r="N130" s="31"/>
    </row>
    <row r="131" customFormat="false" ht="12.75" hidden="false" customHeight="false" outlineLevel="0" collapsed="false">
      <c r="A131" s="32" t="n">
        <f aca="false">A130+1</f>
        <v>-53</v>
      </c>
      <c r="B131" s="33" t="n">
        <f aca="false">S$2+P$2-SQRT(S$2^2-P$2^2*SIN(A131*PI()/180)^2)-P$2*COS(A131*PI()/180)</f>
        <v>20.9202335086094</v>
      </c>
      <c r="C131" s="34" t="n">
        <f aca="false">ASIN($P$2/$S$2*SIN(A131*PI()/180))*180/PI()</f>
        <v>-13.8456690543091</v>
      </c>
      <c r="D131" s="33" t="n">
        <f aca="false">(P$2^2*(PI()*U$2/30)*SIN(A131*PI()/180)*COS(A131*PI()/180)/SQRT(S$2^2-P$2^2*SIN(A131*PI()/180)^2)+P$2*(PI()*U$2/30)*SIN(A131*PI()/180))/1000</f>
        <v>-35.6129387644055</v>
      </c>
      <c r="E131" s="35" t="n">
        <f aca="false">-1*(PI()^2*U$2^2*P$2*COS(PI()*A131/180)/900+SQRT(2)*PI()^2*U$2^2*P$2^2*(4*(2*S$2^2-P$2^2)*COS(PI()*A131/90)+P$2^2*(COS(PI()*A131/45)+3))/(3600*(P$2^2*COS(PI()*A131/90)+2*S$2^2-P$2^2)^(3/2)))/1000</f>
        <v>-17525.5438394224</v>
      </c>
      <c r="F131" s="33" t="n">
        <f aca="false">E131/1000</f>
        <v>-17.5255438394224</v>
      </c>
      <c r="G131" s="35" t="n">
        <f aca="false">$W$2*E131</f>
        <v>-7886.49472774008</v>
      </c>
      <c r="H131" s="33" t="n">
        <f aca="false">E131*TAN(C131*PI()/180)</f>
        <v>4319.50129831108</v>
      </c>
      <c r="I131" s="35" t="n">
        <f aca="false">$W$2*H131</f>
        <v>1943.77558423999</v>
      </c>
      <c r="J131" s="36" t="n">
        <v>3.71925</v>
      </c>
      <c r="K131" s="35" t="n">
        <f aca="false">(J131-1)/10*$R$2^2*PI()/4</f>
        <v>2221.97599163358</v>
      </c>
      <c r="L131" s="35" t="n">
        <f aca="false">G131+K131</f>
        <v>-5664.5187361065</v>
      </c>
      <c r="M131" s="37" t="n">
        <f aca="false">L131*TAN(C131*PI()/180)</f>
        <v>1396.12763284873</v>
      </c>
      <c r="N131" s="31"/>
    </row>
    <row r="132" customFormat="false" ht="12.75" hidden="false" customHeight="false" outlineLevel="0" collapsed="false">
      <c r="A132" s="32" t="n">
        <f aca="false">A131+1</f>
        <v>-52</v>
      </c>
      <c r="B132" s="33" t="n">
        <f aca="false">S$2+P$2-SQRT(S$2^2-P$2^2*SIN(A132*PI()/180)^2)-P$2*COS(A132*PI()/180)</f>
        <v>20.2253620446503</v>
      </c>
      <c r="C132" s="34" t="n">
        <f aca="false">ASIN($P$2/$S$2*SIN(A132*PI()/180))*180/PI()</f>
        <v>-13.6578755789428</v>
      </c>
      <c r="D132" s="33" t="n">
        <f aca="false">(P$2^2*(PI()*U$2/30)*SIN(A132*PI()/180)*COS(A132*PI()/180)/SQRT(S$2^2-P$2^2*SIN(A132*PI()/180)^2)+P$2*(PI()*U$2/30)*SIN(A132*PI()/180))/1000</f>
        <v>-35.2612787632245</v>
      </c>
      <c r="E132" s="35" t="n">
        <f aca="false">-1*(PI()^2*U$2^2*P$2*COS(PI()*A132/180)/900+SQRT(2)*PI()^2*U$2^2*P$2^2*(4*(2*S$2^2-P$2^2)*COS(PI()*A132/90)+P$2^2*(COS(PI()*A132/45)+3))/(3600*(P$2^2*COS(PI()*A132/90)+2*S$2^2-P$2^2)^(3/2)))/1000</f>
        <v>-18343.1035027137</v>
      </c>
      <c r="F132" s="33" t="n">
        <f aca="false">E132/1000</f>
        <v>-18.3431035027137</v>
      </c>
      <c r="G132" s="35" t="n">
        <f aca="false">$W$2*E132</f>
        <v>-8254.39657622117</v>
      </c>
      <c r="H132" s="33" t="n">
        <f aca="false">E132*TAN(C132*PI()/180)</f>
        <v>4457.28174392279</v>
      </c>
      <c r="I132" s="35" t="n">
        <f aca="false">$W$2*H132</f>
        <v>2005.77678476526</v>
      </c>
      <c r="J132" s="36" t="n">
        <v>3.87325</v>
      </c>
      <c r="K132" s="35" t="n">
        <f aca="false">(J132-1)/10*$R$2^2*PI()/4</f>
        <v>2347.81374201018</v>
      </c>
      <c r="L132" s="35" t="n">
        <f aca="false">G132+K132</f>
        <v>-5906.58283421099</v>
      </c>
      <c r="M132" s="37" t="n">
        <f aca="false">L132*TAN(C132*PI()/180)</f>
        <v>1435.26987306164</v>
      </c>
      <c r="N132" s="31"/>
    </row>
    <row r="133" customFormat="false" ht="12.75" hidden="false" customHeight="false" outlineLevel="0" collapsed="false">
      <c r="A133" s="32" t="n">
        <f aca="false">A132+1</f>
        <v>-51</v>
      </c>
      <c r="B133" s="33" t="n">
        <f aca="false">S$2+P$2-SQRT(S$2^2-P$2^2*SIN(A133*PI()/180)^2)-P$2*COS(A133*PI()/180)</f>
        <v>19.5375427691643</v>
      </c>
      <c r="C133" s="34" t="n">
        <f aca="false">ASIN($P$2/$S$2*SIN(A133*PI()/180))*180/PI()</f>
        <v>-13.4659939848421</v>
      </c>
      <c r="D133" s="33" t="n">
        <f aca="false">(P$2^2*(PI()*U$2/30)*SIN(A133*PI()/180)*COS(A133*PI()/180)/SQRT(S$2^2-P$2^2*SIN(A133*PI()/180)^2)+P$2*(PI()*U$2/30)*SIN(A133*PI()/180))/1000</f>
        <v>-34.8936297077497</v>
      </c>
      <c r="E133" s="35" t="n">
        <f aca="false">-1*(PI()^2*U$2^2*P$2*COS(PI()*A133/180)/900+SQRT(2)*PI()^2*U$2^2*P$2^2*(4*(2*S$2^2-P$2^2)*COS(PI()*A133/90)+P$2^2*(COS(PI()*A133/45)+3))/(3600*(P$2^2*COS(PI()*A133/90)+2*S$2^2-P$2^2)^(3/2)))/1000</f>
        <v>-19156.3279434425</v>
      </c>
      <c r="F133" s="33" t="n">
        <f aca="false">E133/1000</f>
        <v>-19.1563279434425</v>
      </c>
      <c r="G133" s="35" t="n">
        <f aca="false">$W$2*E133</f>
        <v>-8620.34757454913</v>
      </c>
      <c r="H133" s="33" t="n">
        <f aca="false">E133*TAN(C133*PI()/180)</f>
        <v>4587.00422889172</v>
      </c>
      <c r="I133" s="35" t="n">
        <f aca="false">$W$2*H133</f>
        <v>2064.15190300127</v>
      </c>
      <c r="J133" s="36" t="n">
        <v>3.92925</v>
      </c>
      <c r="K133" s="35" t="n">
        <f aca="false">(J133-1)/10*$R$2^2*PI()/4</f>
        <v>2393.57292396531</v>
      </c>
      <c r="L133" s="35" t="n">
        <f aca="false">G133+K133</f>
        <v>-6226.77465058382</v>
      </c>
      <c r="M133" s="37" t="n">
        <f aca="false">L133*TAN(C133*PI()/180)</f>
        <v>1491.00817959013</v>
      </c>
      <c r="N133" s="31"/>
    </row>
    <row r="134" customFormat="false" ht="12.75" hidden="false" customHeight="false" outlineLevel="0" collapsed="false">
      <c r="A134" s="32" t="n">
        <f aca="false">A133+1</f>
        <v>-50</v>
      </c>
      <c r="B134" s="33" t="n">
        <f aca="false">S$2+P$2-SQRT(S$2^2-P$2^2*SIN(A134*PI()/180)^2)-P$2*COS(A134*PI()/180)</f>
        <v>18.8570883214777</v>
      </c>
      <c r="C134" s="34" t="n">
        <f aca="false">ASIN($P$2/$S$2*SIN(A134*PI()/180))*180/PI()</f>
        <v>-13.2700903947127</v>
      </c>
      <c r="D134" s="33" t="n">
        <f aca="false">(P$2^2*(PI()*U$2/30)*SIN(A134*PI()/180)*COS(A134*PI()/180)/SQRT(S$2^2-P$2^2*SIN(A134*PI()/180)^2)+P$2*(PI()*U$2/30)*SIN(A134*PI()/180))/1000</f>
        <v>-34.5100824384489</v>
      </c>
      <c r="E134" s="35" t="n">
        <f aca="false">-1*(PI()^2*U$2^2*P$2*COS(PI()*A134/180)/900+SQRT(2)*PI()^2*U$2^2*P$2^2*(4*(2*S$2^2-P$2^2)*COS(PI()*A134/90)+P$2^2*(COS(PI()*A134/45)+3))/(3600*(P$2^2*COS(PI()*A134/90)+2*S$2^2-P$2^2)^(3/2)))/1000</f>
        <v>-19964.6225618031</v>
      </c>
      <c r="F134" s="33" t="n">
        <f aca="false">E134/1000</f>
        <v>-19.9646225618031</v>
      </c>
      <c r="G134" s="35" t="n">
        <f aca="false">$W$2*E134</f>
        <v>-8984.08015281141</v>
      </c>
      <c r="H134" s="33" t="n">
        <f aca="false">E134*TAN(C134*PI()/180)</f>
        <v>4708.43380952326</v>
      </c>
      <c r="I134" s="35" t="n">
        <f aca="false">$W$2*H134</f>
        <v>2118.79521428547</v>
      </c>
      <c r="J134" s="36" t="n">
        <v>4.083</v>
      </c>
      <c r="K134" s="35" t="n">
        <f aca="false">(J134-1)/10*$R$2^2*PI()/4</f>
        <v>2519.20639227961</v>
      </c>
      <c r="L134" s="35" t="n">
        <f aca="false">G134+K134</f>
        <v>-6464.87376053181</v>
      </c>
      <c r="M134" s="37" t="n">
        <f aca="false">L134*TAN(C134*PI()/180)</f>
        <v>1524.66845261704</v>
      </c>
      <c r="N134" s="31"/>
    </row>
    <row r="135" customFormat="false" ht="12.75" hidden="false" customHeight="false" outlineLevel="0" collapsed="false">
      <c r="A135" s="32" t="n">
        <f aca="false">A134+1</f>
        <v>-49</v>
      </c>
      <c r="B135" s="33" t="n">
        <f aca="false">S$2+P$2-SQRT(S$2^2-P$2^2*SIN(A135*PI()/180)^2)-P$2*COS(A135*PI()/180)</f>
        <v>18.1843094457023</v>
      </c>
      <c r="C135" s="34" t="n">
        <f aca="false">ASIN($P$2/$S$2*SIN(A135*PI()/180))*180/PI()</f>
        <v>-13.070231913084</v>
      </c>
      <c r="D135" s="33" t="n">
        <f aca="false">(P$2^2*(PI()*U$2/30)*SIN(A135*PI()/180)*COS(A135*PI()/180)/SQRT(S$2^2-P$2^2*SIN(A135*PI()/180)^2)+P$2*(PI()*U$2/30)*SIN(A135*PI()/180))/1000</f>
        <v>-34.1107394122919</v>
      </c>
      <c r="E135" s="35" t="n">
        <f aca="false">-1*(PI()^2*U$2^2*P$2*COS(PI()*A135/180)/900+SQRT(2)*PI()^2*U$2^2*P$2^2*(4*(2*S$2^2-P$2^2)*COS(PI()*A135/90)+P$2^2*(COS(PI()*A135/45)+3))/(3600*(P$2^2*COS(PI()*A135/90)+2*S$2^2-P$2^2)^(3/2)))/1000</f>
        <v>-20767.3971833742</v>
      </c>
      <c r="F135" s="33" t="n">
        <f aca="false">E135/1000</f>
        <v>-20.7673971833742</v>
      </c>
      <c r="G135" s="35" t="n">
        <f aca="false">$W$2*E135</f>
        <v>-9345.32873251839</v>
      </c>
      <c r="H135" s="33" t="n">
        <f aca="false">E135*TAN(C135*PI()/180)</f>
        <v>4821.35206643348</v>
      </c>
      <c r="I135" s="35" t="n">
        <f aca="false">$W$2*H135</f>
        <v>2169.60842989507</v>
      </c>
      <c r="J135" s="36" t="n">
        <v>4.265</v>
      </c>
      <c r="K135" s="35" t="n">
        <f aca="false">(J135-1)/10*$R$2^2*PI()/4</f>
        <v>2667.92373363377</v>
      </c>
      <c r="L135" s="35" t="n">
        <f aca="false">G135+K135</f>
        <v>-6677.40499888462</v>
      </c>
      <c r="M135" s="37" t="n">
        <f aca="false">L135*TAN(C135*PI()/180)</f>
        <v>1550.2241376478</v>
      </c>
      <c r="N135" s="31"/>
    </row>
    <row r="136" customFormat="false" ht="12.75" hidden="false" customHeight="false" outlineLevel="0" collapsed="false">
      <c r="A136" s="32" t="n">
        <f aca="false">A135+1</f>
        <v>-48</v>
      </c>
      <c r="B136" s="33" t="n">
        <f aca="false">S$2+P$2-SQRT(S$2^2-P$2^2*SIN(A136*PI()/180)^2)-P$2*COS(A136*PI()/180)</f>
        <v>17.5195147638527</v>
      </c>
      <c r="C136" s="34" t="n">
        <f aca="false">ASIN($P$2/$S$2*SIN(A136*PI()/180))*180/PI()</f>
        <v>-12.8664865863845</v>
      </c>
      <c r="D136" s="33" t="n">
        <f aca="false">(P$2^2*(PI()*U$2/30)*SIN(A136*PI()/180)*COS(A136*PI()/180)/SQRT(S$2^2-P$2^2*SIN(A136*PI()/180)^2)+P$2*(PI()*U$2/30)*SIN(A136*PI()/180))/1000</f>
        <v>-33.6957146096531</v>
      </c>
      <c r="E136" s="35" t="n">
        <f aca="false">-1*(PI()^2*U$2^2*P$2*COS(PI()*A136/180)/900+SQRT(2)*PI()^2*U$2^2*P$2^2*(4*(2*S$2^2-P$2^2)*COS(PI()*A136/90)+P$2^2*(COS(PI()*A136/45)+3))/(3600*(P$2^2*COS(PI()*A136/90)+2*S$2^2-P$2^2)^(3/2)))/1000</f>
        <v>-21564.0666998928</v>
      </c>
      <c r="F136" s="33" t="n">
        <f aca="false">E136/1000</f>
        <v>-21.5640666998928</v>
      </c>
      <c r="G136" s="35" t="n">
        <f aca="false">$W$2*E136</f>
        <v>-9703.83001495177</v>
      </c>
      <c r="H136" s="33" t="n">
        <f aca="false">E136*TAN(C136*PI()/180)</f>
        <v>4925.55748610283</v>
      </c>
      <c r="I136" s="35" t="n">
        <f aca="false">$W$2*H136</f>
        <v>2216.50086874627</v>
      </c>
      <c r="J136" s="36" t="n">
        <v>4.41875</v>
      </c>
      <c r="K136" s="35" t="n">
        <f aca="false">(J136-1)/10*$R$2^2*PI()/4</f>
        <v>2793.55720194807</v>
      </c>
      <c r="L136" s="35" t="n">
        <f aca="false">G136+K136</f>
        <v>-6910.2728130037</v>
      </c>
      <c r="M136" s="37" t="n">
        <f aca="false">L136*TAN(C136*PI()/180)</f>
        <v>1578.41034619283</v>
      </c>
      <c r="N136" s="31"/>
    </row>
    <row r="137" customFormat="false" ht="12.75" hidden="false" customHeight="false" outlineLevel="0" collapsed="false">
      <c r="A137" s="32" t="n">
        <f aca="false">A136+1</f>
        <v>-47</v>
      </c>
      <c r="B137" s="33" t="n">
        <f aca="false">S$2+P$2-SQRT(S$2^2-P$2^2*SIN(A137*PI()/180)^2)-P$2*COS(A137*PI()/180)</f>
        <v>16.863010550911</v>
      </c>
      <c r="C137" s="34" t="n">
        <f aca="false">ASIN($P$2/$S$2*SIN(A137*PI()/180))*180/PI()</f>
        <v>-12.6589233636265</v>
      </c>
      <c r="D137" s="33" t="n">
        <f aca="false">(P$2^2*(PI()*U$2/30)*SIN(A137*PI()/180)*COS(A137*PI()/180)/SQRT(S$2^2-P$2^2*SIN(A137*PI()/180)^2)+P$2*(PI()*U$2/30)*SIN(A137*PI()/180))/1000</f>
        <v>-33.2651334289116</v>
      </c>
      <c r="E137" s="35" t="n">
        <f aca="false">-1*(PI()^2*U$2^2*P$2*COS(PI()*A137/180)/900+SQRT(2)*PI()^2*U$2^2*P$2^2*(4*(2*S$2^2-P$2^2)*COS(PI()*A137/90)+P$2^2*(COS(PI()*A137/45)+3))/(3600*(P$2^2*COS(PI()*A137/90)+2*S$2^2-P$2^2)^(3/2)))/1000</f>
        <v>-22354.0516832458</v>
      </c>
      <c r="F137" s="33" t="n">
        <f aca="false">E137/1000</f>
        <v>-22.3540516832458</v>
      </c>
      <c r="G137" s="35" t="n">
        <f aca="false">$W$2*E137</f>
        <v>-10059.3232574606</v>
      </c>
      <c r="H137" s="33" t="n">
        <f aca="false">E137*TAN(C137*PI()/180)</f>
        <v>5020.86579354112</v>
      </c>
      <c r="I137" s="35" t="n">
        <f aca="false">$W$2*H137</f>
        <v>2259.3896070935</v>
      </c>
      <c r="J137" s="36" t="n">
        <v>4.62875</v>
      </c>
      <c r="K137" s="35" t="n">
        <f aca="false">(J137-1)/10*$R$2^2*PI()/4</f>
        <v>2965.1541342798</v>
      </c>
      <c r="L137" s="35" t="n">
        <f aca="false">G137+K137</f>
        <v>-7094.16912318081</v>
      </c>
      <c r="M137" s="37" t="n">
        <f aca="false">L137*TAN(C137*PI()/180)</f>
        <v>1593.39665081253</v>
      </c>
      <c r="N137" s="31"/>
    </row>
    <row r="138" customFormat="false" ht="12.75" hidden="false" customHeight="false" outlineLevel="0" collapsed="false">
      <c r="A138" s="32" t="n">
        <f aca="false">A137+1</f>
        <v>-46</v>
      </c>
      <c r="B138" s="33" t="n">
        <f aca="false">S$2+P$2-SQRT(S$2^2-P$2^2*SIN(A138*PI()/180)^2)-P$2*COS(A138*PI()/180)</f>
        <v>16.2151005120742</v>
      </c>
      <c r="C138" s="34" t="n">
        <f aca="false">ASIN($P$2/$S$2*SIN(A138*PI()/180))*180/PI()</f>
        <v>-12.4476120577524</v>
      </c>
      <c r="D138" s="33" t="n">
        <f aca="false">(P$2^2*(PI()*U$2/30)*SIN(A138*PI()/180)*COS(A138*PI()/180)/SQRT(S$2^2-P$2^2*SIN(A138*PI()/180)^2)+P$2*(PI()*U$2/30)*SIN(A138*PI()/180))/1000</f>
        <v>-32.8191325692773</v>
      </c>
      <c r="E138" s="35" t="n">
        <f aca="false">-1*(PI()^2*U$2^2*P$2*COS(PI()*A138/180)/900+SQRT(2)*PI()^2*U$2^2*P$2^2*(4*(2*S$2^2-P$2^2)*COS(PI()*A138/90)+P$2^2*(COS(PI()*A138/45)+3))/(3600*(P$2^2*COS(PI()*A138/90)+2*S$2^2-P$2^2)^(3/2)))/1000</f>
        <v>-23136.7789722909</v>
      </c>
      <c r="F138" s="33" t="n">
        <f aca="false">E138/1000</f>
        <v>-23.1367789722909</v>
      </c>
      <c r="G138" s="35" t="n">
        <f aca="false">$W$2*E138</f>
        <v>-10411.5505375309</v>
      </c>
      <c r="H138" s="33" t="n">
        <f aca="false">E138*TAN(C138*PI()/180)</f>
        <v>5107.11023654922</v>
      </c>
      <c r="I138" s="35" t="n">
        <f aca="false">$W$2*H138</f>
        <v>2298.19960644715</v>
      </c>
      <c r="J138" s="36" t="n">
        <v>4.7965</v>
      </c>
      <c r="K138" s="35" t="n">
        <f aca="false">(J138-1)/10*$R$2^2*PI()/4</f>
        <v>3102.22739808288</v>
      </c>
      <c r="L138" s="35" t="n">
        <f aca="false">G138+K138</f>
        <v>-7309.32313944802</v>
      </c>
      <c r="M138" s="37" t="n">
        <f aca="false">L138*TAN(C138*PI()/180)</f>
        <v>1613.42765440374</v>
      </c>
      <c r="N138" s="31"/>
    </row>
    <row r="139" customFormat="false" ht="12.75" hidden="false" customHeight="false" outlineLevel="0" collapsed="false">
      <c r="A139" s="32" t="n">
        <f aca="false">A138+1</f>
        <v>-45</v>
      </c>
      <c r="B139" s="33" t="n">
        <f aca="false">S$2+P$2-SQRT(S$2^2-P$2^2*SIN(A139*PI()/180)^2)-P$2*COS(A139*PI()/180)</f>
        <v>15.5760855624104</v>
      </c>
      <c r="C139" s="34" t="n">
        <f aca="false">ASIN($P$2/$S$2*SIN(A139*PI()/180))*180/PI()</f>
        <v>-12.2326233076921</v>
      </c>
      <c r="D139" s="33" t="n">
        <f aca="false">(P$2^2*(PI()*U$2/30)*SIN(A139*PI()/180)*COS(A139*PI()/180)/SQRT(S$2^2-P$2^2*SIN(A139*PI()/180)^2)+P$2*(PI()*U$2/30)*SIN(A139*PI()/180))/1000</f>
        <v>-32.3578599023803</v>
      </c>
      <c r="E139" s="35" t="n">
        <f aca="false">-1*(PI()^2*U$2^2*P$2*COS(PI()*A139/180)/900+SQRT(2)*PI()^2*U$2^2*P$2^2*(4*(2*S$2^2-P$2^2)*COS(PI()*A139/90)+P$2^2*(COS(PI()*A139/45)+3))/(3600*(P$2^2*COS(PI()*A139/90)+2*S$2^2-P$2^2)^(3/2)))/1000</f>
        <v>-23911.6822322639</v>
      </c>
      <c r="F139" s="33" t="n">
        <f aca="false">E139/1000</f>
        <v>-23.9116822322639</v>
      </c>
      <c r="G139" s="35" t="n">
        <f aca="false">$W$2*E139</f>
        <v>-10760.2570045187</v>
      </c>
      <c r="H139" s="33" t="n">
        <f aca="false">E139*TAN(C139*PI()/180)</f>
        <v>5184.14182224728</v>
      </c>
      <c r="I139" s="35" t="n">
        <f aca="false">$W$2*H139</f>
        <v>2332.86382001128</v>
      </c>
      <c r="J139" s="36" t="n">
        <v>5.0205</v>
      </c>
      <c r="K139" s="35" t="n">
        <f aca="false">(J139-1)/10*$R$2^2*PI()/4</f>
        <v>3285.26412590339</v>
      </c>
      <c r="L139" s="35" t="n">
        <f aca="false">G139+K139</f>
        <v>-7474.99287861535</v>
      </c>
      <c r="M139" s="37" t="n">
        <f aca="false">L139*TAN(C139*PI()/180)</f>
        <v>1620.60631396077</v>
      </c>
      <c r="N139" s="31"/>
    </row>
    <row r="140" customFormat="false" ht="12.75" hidden="false" customHeight="false" outlineLevel="0" collapsed="false">
      <c r="A140" s="32" t="n">
        <f aca="false">A139+1</f>
        <v>-44</v>
      </c>
      <c r="B140" s="33" t="n">
        <f aca="false">S$2+P$2-SQRT(S$2^2-P$2^2*SIN(A140*PI()/180)^2)-P$2*COS(A140*PI()/180)</f>
        <v>14.9462636091387</v>
      </c>
      <c r="C140" s="34" t="n">
        <f aca="false">ASIN($P$2/$S$2*SIN(A140*PI()/180))*180/PI()</f>
        <v>-12.0140285411777</v>
      </c>
      <c r="D140" s="33" t="n">
        <f aca="false">(P$2^2*(PI()*U$2/30)*SIN(A140*PI()/180)*COS(A140*PI()/180)/SQRT(S$2^2-P$2^2*SIN(A140*PI()/180)^2)+P$2*(PI()*U$2/30)*SIN(A140*PI()/180))/1000</f>
        <v>-31.8814743331608</v>
      </c>
      <c r="E140" s="35" t="n">
        <f aca="false">-1*(PI()^2*U$2^2*P$2*COS(PI()*A140/180)/900+SQRT(2)*PI()^2*U$2^2*P$2^2*(4*(2*S$2^2-P$2^2)*COS(PI()*A140/90)+P$2^2*(COS(PI()*A140/45)+3))/(3600*(P$2^2*COS(PI()*A140/90)+2*S$2^2-P$2^2)^(3/2)))/1000</f>
        <v>-24678.2024866636</v>
      </c>
      <c r="F140" s="33" t="n">
        <f aca="false">E140/1000</f>
        <v>-24.6782024866636</v>
      </c>
      <c r="G140" s="35" t="n">
        <f aca="false">$W$2*E140</f>
        <v>-11105.1911189986</v>
      </c>
      <c r="H140" s="33" t="n">
        <f aca="false">E140*TAN(C140*PI()/180)</f>
        <v>5251.82950670967</v>
      </c>
      <c r="I140" s="35" t="n">
        <f aca="false">$W$2*H140</f>
        <v>2363.32327801935</v>
      </c>
      <c r="J140" s="36" t="n">
        <v>5.20225</v>
      </c>
      <c r="K140" s="35" t="n">
        <f aca="false">(J140-1)/10*$R$2^2*PI()/4</f>
        <v>3433.77718519526</v>
      </c>
      <c r="L140" s="35" t="n">
        <f aca="false">G140+K140</f>
        <v>-7671.41393380337</v>
      </c>
      <c r="M140" s="37" t="n">
        <f aca="false">L140*TAN(C140*PI()/180)</f>
        <v>1632.57263479805</v>
      </c>
      <c r="N140" s="31"/>
    </row>
    <row r="141" customFormat="false" ht="12.75" hidden="false" customHeight="false" outlineLevel="0" collapsed="false">
      <c r="A141" s="32" t="n">
        <f aca="false">A140+1</f>
        <v>-43</v>
      </c>
      <c r="B141" s="33" t="n">
        <f aca="false">S$2+P$2-SQRT(S$2^2-P$2^2*SIN(A141*PI()/180)^2)-P$2*COS(A141*PI()/180)</f>
        <v>14.3259293367367</v>
      </c>
      <c r="C141" s="34" t="n">
        <f aca="false">ASIN($P$2/$S$2*SIN(A141*PI()/180))*180/PI()</f>
        <v>-11.7918999383558</v>
      </c>
      <c r="D141" s="33" t="n">
        <f aca="false">(P$2^2*(PI()*U$2/30)*SIN(A141*PI()/180)*COS(A141*PI()/180)/SQRT(S$2^2-P$2^2*SIN(A141*PI()/180)^2)+P$2*(PI()*U$2/30)*SIN(A141*PI()/180))/1000</f>
        <v>-31.3901456505995</v>
      </c>
      <c r="E141" s="35" t="n">
        <f aca="false">-1*(PI()^2*U$2^2*P$2*COS(PI()*A141/180)/900+SQRT(2)*PI()^2*U$2^2*P$2^2*(4*(2*S$2^2-P$2^2)*COS(PI()*A141/90)+P$2^2*(COS(PI()*A141/45)+3))/(3600*(P$2^2*COS(PI()*A141/90)+2*S$2^2-P$2^2)^(3/2)))/1000</f>
        <v>-25435.7886216354</v>
      </c>
      <c r="F141" s="33" t="n">
        <f aca="false">E141/1000</f>
        <v>-25.4357886216354</v>
      </c>
      <c r="G141" s="35" t="n">
        <f aca="false">$W$2*E141</f>
        <v>-11446.1048797359</v>
      </c>
      <c r="H141" s="33" t="n">
        <f aca="false">E141*TAN(C141*PI()/180)</f>
        <v>5310.06033870072</v>
      </c>
      <c r="I141" s="35" t="n">
        <f aca="false">$W$2*H141</f>
        <v>2389.52715241533</v>
      </c>
      <c r="J141" s="36" t="n">
        <v>5.41225</v>
      </c>
      <c r="K141" s="35" t="n">
        <f aca="false">(J141-1)/10*$R$2^2*PI()/4</f>
        <v>3605.37411752699</v>
      </c>
      <c r="L141" s="35" t="n">
        <f aca="false">G141+K141</f>
        <v>-7840.73076220893</v>
      </c>
      <c r="M141" s="37" t="n">
        <f aca="false">L141*TAN(C141*PI()/180)</f>
        <v>1636.85718835634</v>
      </c>
      <c r="N141" s="31"/>
    </row>
    <row r="142" customFormat="false" ht="12.75" hidden="false" customHeight="false" outlineLevel="0" collapsed="false">
      <c r="A142" s="32" t="n">
        <f aca="false">A141+1</f>
        <v>-42</v>
      </c>
      <c r="B142" s="33" t="n">
        <f aca="false">S$2+P$2-SQRT(S$2^2-P$2^2*SIN(A142*PI()/180)^2)-P$2*COS(A142*PI()/180)</f>
        <v>13.7153739950705</v>
      </c>
      <c r="C142" s="34" t="n">
        <f aca="false">ASIN($P$2/$S$2*SIN(A142*PI()/180))*180/PI()</f>
        <v>-11.5663103962368</v>
      </c>
      <c r="D142" s="33" t="n">
        <f aca="false">(P$2^2*(PI()*U$2/30)*SIN(A142*PI()/180)*COS(A142*PI()/180)/SQRT(S$2^2-P$2^2*SIN(A142*PI()/180)^2)+P$2*(PI()*U$2/30)*SIN(A142*PI()/180))/1000</f>
        <v>-30.8840543688268</v>
      </c>
      <c r="E142" s="35" t="n">
        <f aca="false">-1*(PI()^2*U$2^2*P$2*COS(PI()*A142/180)/900+SQRT(2)*PI()^2*U$2^2*P$2^2*(4*(2*S$2^2-P$2^2)*COS(PI()*A142/90)+P$2^2*(COS(PI()*A142/45)+3))/(3600*(P$2^2*COS(PI()*A142/90)+2*S$2^2-P$2^2)^(3/2)))/1000</f>
        <v>-26183.8978629933</v>
      </c>
      <c r="F142" s="33" t="n">
        <f aca="false">E142/1000</f>
        <v>-26.1838978629933</v>
      </c>
      <c r="G142" s="35" t="n">
        <f aca="false">$W$2*E142</f>
        <v>-11782.754038347</v>
      </c>
      <c r="H142" s="33" t="n">
        <f aca="false">E142*TAN(C142*PI()/180)</f>
        <v>5358.73955864446</v>
      </c>
      <c r="I142" s="35" t="n">
        <f aca="false">$W$2*H142</f>
        <v>2411.43280139001</v>
      </c>
      <c r="J142" s="36" t="n">
        <v>5.664</v>
      </c>
      <c r="K142" s="35" t="n">
        <f aca="false">(J142-1)/10*$R$2^2*PI()/4</f>
        <v>3811.08615426276</v>
      </c>
      <c r="L142" s="35" t="n">
        <f aca="false">G142+K142</f>
        <v>-7971.66788408423</v>
      </c>
      <c r="M142" s="37" t="n">
        <f aca="false">L142*TAN(C142*PI()/180)</f>
        <v>1631.464202249</v>
      </c>
      <c r="N142" s="31"/>
    </row>
    <row r="143" customFormat="false" ht="12.75" hidden="false" customHeight="false" outlineLevel="0" collapsed="false">
      <c r="A143" s="32" t="n">
        <f aca="false">A142+1</f>
        <v>-41</v>
      </c>
      <c r="B143" s="33" t="n">
        <f aca="false">S$2+P$2-SQRT(S$2^2-P$2^2*SIN(A143*PI()/180)^2)-P$2*COS(A143*PI()/180)</f>
        <v>13.1148851907301</v>
      </c>
      <c r="C143" s="34" t="n">
        <f aca="false">ASIN($P$2/$S$2*SIN(A143*PI()/180))*180/PI()</f>
        <v>-11.3373334940127</v>
      </c>
      <c r="D143" s="33" t="n">
        <f aca="false">(P$2^2*(PI()*U$2/30)*SIN(A143*PI()/180)*COS(A143*PI()/180)/SQRT(S$2^2-P$2^2*SIN(A143*PI()/180)^2)+P$2*(PI()*U$2/30)*SIN(A143*PI()/180))/1000</f>
        <v>-30.3633915591449</v>
      </c>
      <c r="E143" s="35" t="n">
        <f aca="false">-1*(PI()^2*U$2^2*P$2*COS(PI()*A143/180)/900+SQRT(2)*PI()^2*U$2^2*P$2^2*(4*(2*S$2^2-P$2^2)*COS(PI()*A143/90)+P$2^2*(COS(PI()*A143/45)+3))/(3600*(P$2^2*COS(PI()*A143/90)+2*S$2^2-P$2^2)^(3/2)))/1000</f>
        <v>-26921.9962261364</v>
      </c>
      <c r="F143" s="33" t="n">
        <f aca="false">E143/1000</f>
        <v>-26.9219962261364</v>
      </c>
      <c r="G143" s="35" t="n">
        <f aca="false">$W$2*E143</f>
        <v>-12114.8983017614</v>
      </c>
      <c r="H143" s="33" t="n">
        <f aca="false">E143*TAN(C143*PI()/180)</f>
        <v>5397.79065408448</v>
      </c>
      <c r="I143" s="35" t="n">
        <f aca="false">$W$2*H143</f>
        <v>2429.00579433801</v>
      </c>
      <c r="J143" s="36" t="n">
        <v>5.87375</v>
      </c>
      <c r="K143" s="35" t="n">
        <f aca="false">(J143-1)/10*$R$2^2*PI()/4</f>
        <v>3982.47880453219</v>
      </c>
      <c r="L143" s="35" t="n">
        <f aca="false">G143+K143</f>
        <v>-8132.41949722921</v>
      </c>
      <c r="M143" s="37" t="n">
        <f aca="false">L143*TAN(C143*PI()/180)</f>
        <v>1630.52908812988</v>
      </c>
      <c r="N143" s="31"/>
    </row>
    <row r="144" customFormat="false" ht="12.75" hidden="false" customHeight="false" outlineLevel="0" collapsed="false">
      <c r="A144" s="32" t="n">
        <f aca="false">A143+1</f>
        <v>-40</v>
      </c>
      <c r="B144" s="33" t="n">
        <f aca="false">S$2+P$2-SQRT(S$2^2-P$2^2*SIN(A144*PI()/180)^2)-P$2*COS(A144*PI()/180)</f>
        <v>12.5247466817437</v>
      </c>
      <c r="C144" s="34" t="n">
        <f aca="false">ASIN($P$2/$S$2*SIN(A144*PI()/180))*180/PI()</f>
        <v>-11.1050434592752</v>
      </c>
      <c r="D144" s="33" t="n">
        <f aca="false">(P$2^2*(PI()*U$2/30)*SIN(A144*PI()/180)*COS(A144*PI()/180)/SQRT(S$2^2-P$2^2*SIN(A144*PI()/180)^2)+P$2*(PI()*U$2/30)*SIN(A144*PI()/180))/1000</f>
        <v>-29.8283586734913</v>
      </c>
      <c r="E144" s="35" t="n">
        <f aca="false">-1*(PI()^2*U$2^2*P$2*COS(PI()*A144/180)/900+SQRT(2)*PI()^2*U$2^2*P$2^2*(4*(2*S$2^2-P$2^2)*COS(PI()*A144/90)+P$2^2*(COS(PI()*A144/45)+3))/(3600*(P$2^2*COS(PI()*A144/90)+2*S$2^2-P$2^2)^(3/2)))/1000</f>
        <v>-27649.5589392156</v>
      </c>
      <c r="F144" s="33" t="n">
        <f aca="false">E144/1000</f>
        <v>-27.6495589392156</v>
      </c>
      <c r="G144" s="35" t="n">
        <f aca="false">$W$2*E144</f>
        <v>-12442.301522647</v>
      </c>
      <c r="H144" s="33" t="n">
        <f aca="false">E144*TAN(C144*PI()/180)</f>
        <v>5427.15537299769</v>
      </c>
      <c r="I144" s="35" t="n">
        <f aca="false">$W$2*H144</f>
        <v>2442.21991784896</v>
      </c>
      <c r="J144" s="36" t="n">
        <v>6.11175</v>
      </c>
      <c r="K144" s="35" t="n">
        <f aca="false">(J144-1)/10*$R$2^2*PI()/4</f>
        <v>4176.95532784148</v>
      </c>
      <c r="L144" s="35" t="n">
        <f aca="false">G144+K144</f>
        <v>-8265.34619480552</v>
      </c>
      <c r="M144" s="37" t="n">
        <f aca="false">L144*TAN(C144*PI()/180)</f>
        <v>1622.35202772813</v>
      </c>
      <c r="N144" s="31"/>
    </row>
    <row r="145" customFormat="false" ht="12.75" hidden="false" customHeight="false" outlineLevel="0" collapsed="false">
      <c r="A145" s="32" t="n">
        <f aca="false">A144+1</f>
        <v>-39</v>
      </c>
      <c r="B145" s="33" t="n">
        <f aca="false">S$2+P$2-SQRT(S$2^2-P$2^2*SIN(A145*PI()/180)^2)-P$2*COS(A145*PI()/180)</f>
        <v>11.9452381758316</v>
      </c>
      <c r="C145" s="34" t="n">
        <f aca="false">ASIN($P$2/$S$2*SIN(A145*PI()/180))*180/PI()</f>
        <v>-10.8695151351585</v>
      </c>
      <c r="D145" s="33" t="n">
        <f aca="false">(P$2^2*(PI()*U$2/30)*SIN(A145*PI()/180)*COS(A145*PI()/180)/SQRT(S$2^2-P$2^2*SIN(A145*PI()/180)^2)+P$2*(PI()*U$2/30)*SIN(A145*PI()/180))/1000</f>
        <v>-29.2791673598625</v>
      </c>
      <c r="E145" s="35" t="n">
        <f aca="false">-1*(PI()^2*U$2^2*P$2*COS(PI()*A145/180)/900+SQRT(2)*PI()^2*U$2^2*P$2^2*(4*(2*S$2^2-P$2^2)*COS(PI()*A145/90)+P$2^2*(COS(PI()*A145/45)+3))/(3600*(P$2^2*COS(PI()*A145/90)+2*S$2^2-P$2^2)^(3/2)))/1000</f>
        <v>-28366.0708400057</v>
      </c>
      <c r="F145" s="33" t="n">
        <f aca="false">E145/1000</f>
        <v>-28.3660708400057</v>
      </c>
      <c r="G145" s="35" t="n">
        <f aca="false">$W$2*E145</f>
        <v>-12764.7318780026</v>
      </c>
      <c r="H145" s="33" t="n">
        <f aca="false">E145*TAN(C145*PI()/180)</f>
        <v>5446.79369641826</v>
      </c>
      <c r="I145" s="35" t="n">
        <f aca="false">$W$2*H145</f>
        <v>2451.05716338822</v>
      </c>
      <c r="J145" s="36" t="n">
        <v>6.4055</v>
      </c>
      <c r="K145" s="35" t="n">
        <f aca="false">(J145-1)/10*$R$2^2*PI()/4</f>
        <v>4416.9867510436</v>
      </c>
      <c r="L145" s="35" t="n">
        <f aca="false">G145+K145</f>
        <v>-8347.74512695897</v>
      </c>
      <c r="M145" s="37" t="n">
        <f aca="false">L145*TAN(C145*PI()/180)</f>
        <v>1602.91658979786</v>
      </c>
      <c r="N145" s="31"/>
    </row>
    <row r="146" customFormat="false" ht="12.75" hidden="false" customHeight="false" outlineLevel="0" collapsed="false">
      <c r="A146" s="32" t="n">
        <f aca="false">A145+1</f>
        <v>-38</v>
      </c>
      <c r="B146" s="33" t="n">
        <f aca="false">S$2+P$2-SQRT(S$2^2-P$2^2*SIN(A146*PI()/180)^2)-P$2*COS(A146*PI()/180)</f>
        <v>11.3766351323561</v>
      </c>
      <c r="C146" s="34" t="n">
        <f aca="false">ASIN($P$2/$S$2*SIN(A146*PI()/180))*180/PI()</f>
        <v>-10.6308239484307</v>
      </c>
      <c r="D146" s="33" t="n">
        <f aca="false">(P$2^2*(PI()*U$2/30)*SIN(A146*PI()/180)*COS(A146*PI()/180)/SQRT(S$2^2-P$2^2*SIN(A146*PI()/180)^2)+P$2*(PI()*U$2/30)*SIN(A146*PI()/180))/1000</f>
        <v>-28.7160392702106</v>
      </c>
      <c r="E146" s="35" t="n">
        <f aca="false">-1*(PI()^2*U$2^2*P$2*COS(PI()*A146/180)/900+SQRT(2)*PI()^2*U$2^2*P$2^2*(4*(2*S$2^2-P$2^2)*COS(PI()*A146/90)+P$2^2*(COS(PI()*A146/45)+3))/(3600*(P$2^2*COS(PI()*A146/90)+2*S$2^2-P$2^2)^(3/2)))/1000</f>
        <v>-29071.0267470251</v>
      </c>
      <c r="F146" s="33" t="n">
        <f aca="false">E146/1000</f>
        <v>-29.0710267470251</v>
      </c>
      <c r="G146" s="35" t="n">
        <f aca="false">$W$2*E146</f>
        <v>-13081.9620361613</v>
      </c>
      <c r="H146" s="33" t="n">
        <f aca="false">E146*TAN(C146*PI()/180)</f>
        <v>5456.68377190514</v>
      </c>
      <c r="I146" s="35" t="n">
        <f aca="false">$W$2*H146</f>
        <v>2455.50769735731</v>
      </c>
      <c r="J146" s="36" t="n">
        <v>6.68525</v>
      </c>
      <c r="K146" s="35" t="n">
        <f aca="false">(J146-1)/10*$R$2^2*PI()/4</f>
        <v>4645.57837875694</v>
      </c>
      <c r="L146" s="35" t="n">
        <f aca="false">G146+K146</f>
        <v>-8436.38365740438</v>
      </c>
      <c r="M146" s="37" t="n">
        <f aca="false">L146*TAN(C146*PI()/180)</f>
        <v>1583.52431778609</v>
      </c>
      <c r="N146" s="31"/>
    </row>
    <row r="147" customFormat="false" ht="12.75" hidden="false" customHeight="false" outlineLevel="0" collapsed="false">
      <c r="A147" s="32" t="n">
        <f aca="false">A146+1</f>
        <v>-37</v>
      </c>
      <c r="B147" s="33" t="n">
        <f aca="false">S$2+P$2-SQRT(S$2^2-P$2^2*SIN(A147*PI()/180)^2)-P$2*COS(A147*PI()/180)</f>
        <v>10.819208568106</v>
      </c>
      <c r="C147" s="34" t="n">
        <f aca="false">ASIN($P$2/$S$2*SIN(A147*PI()/180))*180/PI()</f>
        <v>-10.3890458785511</v>
      </c>
      <c r="D147" s="33" t="n">
        <f aca="false">(P$2^2*(PI()*U$2/30)*SIN(A147*PI()/180)*COS(A147*PI()/180)/SQRT(S$2^2-P$2^2*SIN(A147*PI()/180)^2)+P$2*(PI()*U$2/30)*SIN(A147*PI()/180))/1000</f>
        <v>-28.1392058613096</v>
      </c>
      <c r="E147" s="35" t="n">
        <f aca="false">-1*(PI()^2*U$2^2*P$2*COS(PI()*A147/180)/900+SQRT(2)*PI()^2*U$2^2*P$2^2*(4*(2*S$2^2-P$2^2)*COS(PI()*A147/90)+P$2^2*(COS(PI()*A147/45)+3))/(3600*(P$2^2*COS(PI()*A147/90)+2*S$2^2-P$2^2)^(3/2)))/1000</f>
        <v>-29763.9318055215</v>
      </c>
      <c r="F147" s="33" t="n">
        <f aca="false">E147/1000</f>
        <v>-29.7639318055215</v>
      </c>
      <c r="G147" s="35" t="n">
        <f aca="false">$W$2*E147</f>
        <v>-13393.7693124847</v>
      </c>
      <c r="H147" s="33" t="n">
        <f aca="false">E147*TAN(C147*PI()/180)</f>
        <v>5456.8218094499</v>
      </c>
      <c r="I147" s="35" t="n">
        <f aca="false">$W$2*H147</f>
        <v>2455.56981425246</v>
      </c>
      <c r="J147" s="36" t="n">
        <v>6.99325</v>
      </c>
      <c r="K147" s="35" t="n">
        <f aca="false">(J147-1)/10*$R$2^2*PI()/4</f>
        <v>4897.25387951014</v>
      </c>
      <c r="L147" s="35" t="n">
        <f aca="false">G147+K147</f>
        <v>-8496.51543297454</v>
      </c>
      <c r="M147" s="37" t="n">
        <f aca="false">L147*TAN(C147*PI()/180)</f>
        <v>1557.72332170114</v>
      </c>
      <c r="N147" s="31"/>
    </row>
    <row r="148" customFormat="false" ht="12.75" hidden="false" customHeight="false" outlineLevel="0" collapsed="false">
      <c r="A148" s="32" t="n">
        <f aca="false">A147+1</f>
        <v>-36</v>
      </c>
      <c r="B148" s="33" t="n">
        <f aca="false">S$2+P$2-SQRT(S$2^2-P$2^2*SIN(A148*PI()/180)^2)-P$2*COS(A148*PI()/180)</f>
        <v>10.2732248670516</v>
      </c>
      <c r="C148" s="34" t="n">
        <f aca="false">ASIN($P$2/$S$2*SIN(A148*PI()/180))*180/PI()</f>
        <v>-10.1442574277089</v>
      </c>
      <c r="D148" s="33" t="n">
        <f aca="false">(P$2^2*(PI()*U$2/30)*SIN(A148*PI()/180)*COS(A148*PI()/180)/SQRT(S$2^2-P$2^2*SIN(A148*PI()/180)^2)+P$2*(PI()*U$2/30)*SIN(A148*PI()/180))/1000</f>
        <v>-27.5489081890788</v>
      </c>
      <c r="E148" s="35" t="n">
        <f aca="false">-1*(PI()^2*U$2^2*P$2*COS(PI()*A148/180)/900+SQRT(2)*PI()^2*U$2^2*P$2^2*(4*(2*S$2^2-P$2^2)*COS(PI()*A148/90)+P$2^2*(COS(PI()*A148/45)+3))/(3600*(P$2^2*COS(PI()*A148/90)+2*S$2^2-P$2^2)^(3/2)))/1000</f>
        <v>-30444.301809016</v>
      </c>
      <c r="F148" s="33" t="n">
        <f aca="false">E148/1000</f>
        <v>-30.444301809016</v>
      </c>
      <c r="G148" s="35" t="n">
        <f aca="false">$W$2*E148</f>
        <v>-13699.9358140572</v>
      </c>
      <c r="H148" s="33" t="n">
        <f aca="false">E148*TAN(C148*PI()/180)</f>
        <v>5447.22194147072</v>
      </c>
      <c r="I148" s="35" t="n">
        <f aca="false">$W$2*H148</f>
        <v>2451.24987366183</v>
      </c>
      <c r="J148" s="36" t="n">
        <v>7.301</v>
      </c>
      <c r="K148" s="35" t="n">
        <f aca="false">(J148-1)/10*$R$2^2*PI()/4</f>
        <v>5148.72509820104</v>
      </c>
      <c r="L148" s="35" t="n">
        <f aca="false">G148+K148</f>
        <v>-8551.21071585616</v>
      </c>
      <c r="M148" s="37" t="n">
        <f aca="false">L148*TAN(C148*PI()/180)</f>
        <v>1530.01842281555</v>
      </c>
      <c r="N148" s="31"/>
    </row>
    <row r="149" customFormat="false" ht="12.75" hidden="false" customHeight="false" outlineLevel="0" collapsed="false">
      <c r="A149" s="32" t="n">
        <f aca="false">A148+1</f>
        <v>-35</v>
      </c>
      <c r="B149" s="33" t="n">
        <f aca="false">S$2+P$2-SQRT(S$2^2-P$2^2*SIN(A149*PI()/180)^2)-P$2*COS(A149*PI()/180)</f>
        <v>9.73894559419243</v>
      </c>
      <c r="C149" s="34" t="n">
        <f aca="false">ASIN($P$2/$S$2*SIN(A149*PI()/180))*180/PI()</f>
        <v>-9.89653559185602</v>
      </c>
      <c r="D149" s="33" t="n">
        <f aca="false">(P$2^2*(PI()*U$2/30)*SIN(A149*PI()/180)*COS(A149*PI()/180)/SQRT(S$2^2-P$2^2*SIN(A149*PI()/180)^2)+P$2*(PI()*U$2/30)*SIN(A149*PI()/180))/1000</f>
        <v>-26.945396696835</v>
      </c>
      <c r="E149" s="35" t="n">
        <f aca="false">-1*(PI()^2*U$2^2*P$2*COS(PI()*A149/180)/900+SQRT(2)*PI()^2*U$2^2*P$2^2*(4*(2*S$2^2-P$2^2)*COS(PI()*A149/90)+P$2^2*(COS(PI()*A149/45)+3))/(3600*(P$2^2*COS(PI()*A149/90)+2*S$2^2-P$2^2)^(3/2)))/1000</f>
        <v>-31111.6634971588</v>
      </c>
      <c r="F149" s="33" t="n">
        <f aca="false">E149/1000</f>
        <v>-31.1116634971588</v>
      </c>
      <c r="G149" s="35" t="n">
        <f aca="false">$W$2*E149</f>
        <v>-14000.2485737215</v>
      </c>
      <c r="H149" s="33" t="n">
        <f aca="false">E149*TAN(C149*PI()/180)</f>
        <v>5427.916048574</v>
      </c>
      <c r="I149" s="35" t="n">
        <f aca="false">$W$2*H149</f>
        <v>2442.5622218583</v>
      </c>
      <c r="J149" s="36" t="n">
        <v>7.65075</v>
      </c>
      <c r="K149" s="35" t="n">
        <f aca="false">(J149-1)/10*$R$2^2*PI()/4</f>
        <v>5434.51570335829</v>
      </c>
      <c r="L149" s="35" t="n">
        <f aca="false">G149+K149</f>
        <v>-8565.73287036319</v>
      </c>
      <c r="M149" s="37" t="n">
        <f aca="false">L149*TAN(C149*PI()/180)</f>
        <v>1494.42600261757</v>
      </c>
      <c r="N149" s="31"/>
    </row>
    <row r="150" customFormat="false" ht="12.75" hidden="false" customHeight="false" outlineLevel="0" collapsed="false">
      <c r="A150" s="32" t="n">
        <f aca="false">A149+1</f>
        <v>-34</v>
      </c>
      <c r="B150" s="33" t="n">
        <f aca="false">S$2+P$2-SQRT(S$2^2-P$2^2*SIN(A150*PI()/180)^2)-P$2*COS(A150*PI()/180)</f>
        <v>9.21662731361312</v>
      </c>
      <c r="C150" s="34" t="n">
        <f aca="false">ASIN($P$2/$S$2*SIN(A150*PI()/180))*180/PI()</f>
        <v>-9.64595783274046</v>
      </c>
      <c r="D150" s="33" t="n">
        <f aca="false">(P$2^2*(PI()*U$2/30)*SIN(A150*PI()/180)*COS(A150*PI()/180)/SQRT(S$2^2-P$2^2*SIN(A150*PI()/180)^2)+P$2*(PI()*U$2/30)*SIN(A150*PI()/180))/1000</f>
        <v>-26.3289309979298</v>
      </c>
      <c r="E150" s="35" t="n">
        <f aca="false">-1*(PI()^2*U$2^2*P$2*COS(PI()*A150/180)/900+SQRT(2)*PI()^2*U$2^2*P$2^2*(4*(2*S$2^2-P$2^2)*COS(PI()*A150/90)+P$2^2*(COS(PI()*A150/45)+3))/(3600*(P$2^2*COS(PI()*A150/90)+2*S$2^2-P$2^2)^(3/2)))/1000</f>
        <v>-31765.5548307034</v>
      </c>
      <c r="F150" s="33" t="n">
        <f aca="false">E150/1000</f>
        <v>-31.7655548307034</v>
      </c>
      <c r="G150" s="35" t="n">
        <f aca="false">$W$2*E150</f>
        <v>-14294.4996738165</v>
      </c>
      <c r="H150" s="33" t="n">
        <f aca="false">E150*TAN(C150*PI()/180)</f>
        <v>5398.95355278891</v>
      </c>
      <c r="I150" s="35" t="n">
        <f aca="false">$W$2*H150</f>
        <v>2429.52909875501</v>
      </c>
      <c r="J150" s="36" t="n">
        <v>8.0145</v>
      </c>
      <c r="K150" s="35" t="n">
        <f aca="false">(J150-1)/10*$R$2^2*PI()/4</f>
        <v>5731.74610400432</v>
      </c>
      <c r="L150" s="35" t="n">
        <f aca="false">G150+K150</f>
        <v>-8562.75356981222</v>
      </c>
      <c r="M150" s="37" t="n">
        <f aca="false">L150*TAN(C150*PI()/180)</f>
        <v>1455.34712218247</v>
      </c>
      <c r="N150" s="31"/>
    </row>
    <row r="151" customFormat="false" ht="12.75" hidden="false" customHeight="false" outlineLevel="0" collapsed="false">
      <c r="A151" s="32" t="n">
        <f aca="false">A150+1</f>
        <v>-33</v>
      </c>
      <c r="B151" s="33" t="n">
        <f aca="false">S$2+P$2-SQRT(S$2^2-P$2^2*SIN(A151*PI()/180)^2)-P$2*COS(A151*PI()/180)</f>
        <v>8.70652141085208</v>
      </c>
      <c r="C151" s="34" t="n">
        <f aca="false">ASIN($P$2/$S$2*SIN(A151*PI()/180))*180/PI()</f>
        <v>-9.39260205094691</v>
      </c>
      <c r="D151" s="33" t="n">
        <f aca="false">(P$2^2*(PI()*U$2/30)*SIN(A151*PI()/180)*COS(A151*PI()/180)/SQRT(S$2^2-P$2^2*SIN(A151*PI()/180)^2)+P$2*(PI()*U$2/30)*SIN(A151*PI()/180))/1000</f>
        <v>-25.6997796532131</v>
      </c>
      <c r="E151" s="35" t="n">
        <f aca="false">-1*(PI()^2*U$2^2*P$2*COS(PI()*A151/180)/900+SQRT(2)*PI()^2*U$2^2*P$2^2*(4*(2*S$2^2-P$2^2)*COS(PI()*A151/90)+P$2^2*(COS(PI()*A151/45)+3))/(3600*(P$2^2*COS(PI()*A151/90)+2*S$2^2-P$2^2)^(3/2)))/1000</f>
        <v>-32405.5252444532</v>
      </c>
      <c r="F151" s="33" t="n">
        <f aca="false">E151/1000</f>
        <v>-32.4055252444532</v>
      </c>
      <c r="G151" s="35" t="n">
        <f aca="false">$W$2*E151</f>
        <v>-14582.4863600039</v>
      </c>
      <c r="H151" s="33" t="n">
        <f aca="false">E151*TAN(C151*PI()/180)</f>
        <v>5360.40117999132</v>
      </c>
      <c r="I151" s="35" t="n">
        <f aca="false">$W$2*H151</f>
        <v>2412.18053099609</v>
      </c>
      <c r="J151" s="36" t="n">
        <v>8.33625</v>
      </c>
      <c r="K151" s="35" t="n">
        <f aca="false">(J151-1)/10*$R$2^2*PI()/4</f>
        <v>5994.657118184</v>
      </c>
      <c r="L151" s="35" t="n">
        <f aca="false">G151+K151</f>
        <v>-8587.82924181993</v>
      </c>
      <c r="M151" s="37" t="n">
        <f aca="false">L151*TAN(C151*PI()/180)</f>
        <v>1420.56669824524</v>
      </c>
      <c r="N151" s="31"/>
    </row>
    <row r="152" customFormat="false" ht="12.75" hidden="false" customHeight="false" outlineLevel="0" collapsed="false">
      <c r="A152" s="32" t="n">
        <f aca="false">A151+1</f>
        <v>-32</v>
      </c>
      <c r="B152" s="33" t="n">
        <f aca="false">S$2+P$2-SQRT(S$2^2-P$2^2*SIN(A152*PI()/180)^2)-P$2*COS(A152*PI()/180)</f>
        <v>8.20887391968137</v>
      </c>
      <c r="C152" s="34" t="n">
        <f aca="false">ASIN($P$2/$S$2*SIN(A152*PI()/180))*180/PI()</f>
        <v>-9.13654655994578</v>
      </c>
      <c r="D152" s="33" t="n">
        <f aca="false">(P$2^2*(PI()*U$2/30)*SIN(A152*PI()/180)*COS(A152*PI()/180)/SQRT(S$2^2-P$2^2*SIN(A152*PI()/180)^2)+P$2*(PI()*U$2/30)*SIN(A152*PI()/180))/1000</f>
        <v>-25.058219943745</v>
      </c>
      <c r="E152" s="35" t="n">
        <f aca="false">-1*(PI()^2*U$2^2*P$2*COS(PI()*A152/180)/900+SQRT(2)*PI()^2*U$2^2*P$2^2*(4*(2*S$2^2-P$2^2)*COS(PI()*A152/90)+P$2^2*(COS(PI()*A152/45)+3))/(3600*(P$2^2*COS(PI()*A152/90)+2*S$2^2-P$2^2)^(3/2)))/1000</f>
        <v>-33031.1358790742</v>
      </c>
      <c r="F152" s="33" t="n">
        <f aca="false">E152/1000</f>
        <v>-33.0311358790742</v>
      </c>
      <c r="G152" s="35" t="n">
        <f aca="false">$W$2*E152</f>
        <v>-14864.0111455834</v>
      </c>
      <c r="H152" s="33" t="n">
        <f aca="false">E152*TAN(C152*PI()/180)</f>
        <v>5312.34269323443</v>
      </c>
      <c r="I152" s="35" t="n">
        <f aca="false">$W$2*H152</f>
        <v>2390.55421195549</v>
      </c>
      <c r="J152" s="36" t="n">
        <v>8.784</v>
      </c>
      <c r="K152" s="35" t="n">
        <f aca="false">(J152-1)/10*$R$2^2*PI()/4</f>
        <v>6360.52629176272</v>
      </c>
      <c r="L152" s="35" t="n">
        <f aca="false">G152+K152</f>
        <v>-8503.48485382069</v>
      </c>
      <c r="M152" s="37" t="n">
        <f aca="false">L152*TAN(C152*PI()/180)</f>
        <v>1367.60133819201</v>
      </c>
      <c r="N152" s="31"/>
    </row>
    <row r="153" customFormat="false" ht="12.75" hidden="false" customHeight="false" outlineLevel="0" collapsed="false">
      <c r="A153" s="32" t="n">
        <f aca="false">A152+1</f>
        <v>-31</v>
      </c>
      <c r="B153" s="33" t="n">
        <f aca="false">S$2+P$2-SQRT(S$2^2-P$2^2*SIN(A153*PI()/180)^2)-P$2*COS(A153*PI()/180)</f>
        <v>7.72392535338644</v>
      </c>
      <c r="C153" s="34" t="n">
        <f aca="false">ASIN($P$2/$S$2*SIN(A153*PI()/180))*180/PI()</f>
        <v>-8.87787006114994</v>
      </c>
      <c r="D153" s="33" t="n">
        <f aca="false">(P$2^2*(PI()*U$2/30)*SIN(A153*PI()/180)*COS(A153*PI()/180)/SQRT(S$2^2-P$2^2*SIN(A153*PI()/180)^2)+P$2*(PI()*U$2/30)*SIN(A153*PI()/180))/1000</f>
        <v>-24.4045376391627</v>
      </c>
      <c r="E153" s="35" t="n">
        <f aca="false">-1*(PI()^2*U$2^2*P$2*COS(PI()*A153/180)/900+SQRT(2)*PI()^2*U$2^2*P$2^2*(4*(2*S$2^2-P$2^2)*COS(PI()*A153/90)+P$2^2*(COS(PI()*A153/45)+3))/(3600*(P$2^2*COS(PI()*A153/90)+2*S$2^2-P$2^2)^(3/2)))/1000</f>
        <v>-33641.9597926978</v>
      </c>
      <c r="F153" s="33" t="n">
        <f aca="false">E153/1000</f>
        <v>-33.6419597926978</v>
      </c>
      <c r="G153" s="35" t="n">
        <f aca="false">$W$2*E153</f>
        <v>-15138.881906714</v>
      </c>
      <c r="H153" s="33" t="n">
        <f aca="false">E153*TAN(C153*PI()/180)</f>
        <v>5254.8785986938</v>
      </c>
      <c r="I153" s="35" t="n">
        <f aca="false">$W$2*H153</f>
        <v>2364.69536941221</v>
      </c>
      <c r="J153" s="36" t="n">
        <v>9.23175</v>
      </c>
      <c r="K153" s="35" t="n">
        <f aca="false">(J153-1)/10*$R$2^2*PI()/4</f>
        <v>6726.39546534144</v>
      </c>
      <c r="L153" s="35" t="n">
        <f aca="false">G153+K153</f>
        <v>-8412.48644137257</v>
      </c>
      <c r="M153" s="37" t="n">
        <f aca="false">L153*TAN(C153*PI()/180)</f>
        <v>1314.03150217681</v>
      </c>
      <c r="N153" s="31"/>
    </row>
    <row r="154" customFormat="false" ht="12.75" hidden="false" customHeight="false" outlineLevel="0" collapsed="false">
      <c r="A154" s="32" t="n">
        <f aca="false">A153+1</f>
        <v>-30</v>
      </c>
      <c r="B154" s="33" t="n">
        <f aca="false">S$2+P$2-SQRT(S$2^2-P$2^2*SIN(A154*PI()/180)^2)-P$2*COS(A154*PI()/180)</f>
        <v>7.25191054062685</v>
      </c>
      <c r="C154" s="34" t="n">
        <f aca="false">ASIN($P$2/$S$2*SIN(A154*PI()/180))*180/PI()</f>
        <v>-8.61665161997514</v>
      </c>
      <c r="D154" s="33" t="n">
        <f aca="false">(P$2^2*(PI()*U$2/30)*SIN(A154*PI()/180)*COS(A154*PI()/180)/SQRT(S$2^2-P$2^2*SIN(A154*PI()/180)^2)+P$2*(PI()*U$2/30)*SIN(A154*PI()/180))/1000</f>
        <v>-23.7390267620876</v>
      </c>
      <c r="E154" s="35" t="n">
        <f aca="false">-1*(PI()^2*U$2^2*P$2*COS(PI()*A154/180)/900+SQRT(2)*PI()^2*U$2^2*P$2^2*(4*(2*S$2^2-P$2^2)*COS(PI()*A154/90)+P$2^2*(COS(PI()*A154/45)+3))/(3600*(P$2^2*COS(PI()*A154/90)+2*S$2^2-P$2^2)^(3/2)))/1000</f>
        <v>-34237.5821532624</v>
      </c>
      <c r="F154" s="33" t="n">
        <f aca="false">E154/1000</f>
        <v>-34.2375821532624</v>
      </c>
      <c r="G154" s="35" t="n">
        <f aca="false">$W$2*E154</f>
        <v>-15406.9119689681</v>
      </c>
      <c r="H154" s="33" t="n">
        <f aca="false">E154*TAN(C154*PI()/180)</f>
        <v>5188.12582591543</v>
      </c>
      <c r="I154" s="35" t="n">
        <f aca="false">$W$2*H154</f>
        <v>2334.65662166194</v>
      </c>
      <c r="J154" s="36" t="n">
        <v>9.69325</v>
      </c>
      <c r="K154" s="35" t="n">
        <f aca="false">(J154-1)/10*$R$2^2*PI()/4</f>
        <v>7103.50015234665</v>
      </c>
      <c r="L154" s="35" t="n">
        <f aca="false">G154+K154</f>
        <v>-8303.41181662144</v>
      </c>
      <c r="M154" s="37" t="n">
        <f aca="false">L154*TAN(C154*PI()/180)</f>
        <v>1258.24145806161</v>
      </c>
      <c r="N154" s="31"/>
    </row>
    <row r="155" customFormat="false" ht="12.75" hidden="false" customHeight="false" outlineLevel="0" collapsed="false">
      <c r="A155" s="32" t="n">
        <f aca="false">A154+1</f>
        <v>-29</v>
      </c>
      <c r="B155" s="33" t="n">
        <f aca="false">S$2+P$2-SQRT(S$2^2-P$2^2*SIN(A155*PI()/180)^2)-P$2*COS(A155*PI()/180)</f>
        <v>6.79305846595247</v>
      </c>
      <c r="C155" s="34" t="n">
        <f aca="false">ASIN($P$2/$S$2*SIN(A155*PI()/180))*180/PI()</f>
        <v>-8.35297064289762</v>
      </c>
      <c r="D155" s="33" t="n">
        <f aca="false">(P$2^2*(PI()*U$2/30)*SIN(A155*PI()/180)*COS(A155*PI()/180)/SQRT(S$2^2-P$2^2*SIN(A155*PI()/180)^2)+P$2*(PI()*U$2/30)*SIN(A155*PI()/180))/1000</f>
        <v>-23.0619893489433</v>
      </c>
      <c r="E155" s="35" t="n">
        <f aca="false">-1*(PI()^2*U$2^2*P$2*COS(PI()*A155/180)/900+SQRT(2)*PI()^2*U$2^2*P$2^2*(4*(2*S$2^2-P$2^2)*COS(PI()*A155/90)+P$2^2*(COS(PI()*A155/45)+3))/(3600*(P$2^2*COS(PI()*A155/90)+2*S$2^2-P$2^2)^(3/2)))/1000</f>
        <v>-34817.600412563</v>
      </c>
      <c r="F155" s="33" t="n">
        <f aca="false">E155/1000</f>
        <v>-34.817600412563</v>
      </c>
      <c r="G155" s="35" t="n">
        <f aca="false">$W$2*E155</f>
        <v>-15667.9201856534</v>
      </c>
      <c r="H155" s="33" t="n">
        <f aca="false">E155*TAN(C155*PI()/180)</f>
        <v>5112.21738402817</v>
      </c>
      <c r="I155" s="35" t="n">
        <f aca="false">$W$2*H155</f>
        <v>2300.49782281268</v>
      </c>
      <c r="J155" s="36" t="n">
        <v>10.183</v>
      </c>
      <c r="K155" s="35" t="n">
        <f aca="false">(J155-1)/10*$R$2^2*PI()/4</f>
        <v>7503.68871239171</v>
      </c>
      <c r="L155" s="35" t="n">
        <f aca="false">G155+K155</f>
        <v>-8164.23147326164</v>
      </c>
      <c r="M155" s="37" t="n">
        <f aca="false">L155*TAN(C155*PI()/180)</f>
        <v>1198.74217551702</v>
      </c>
      <c r="N155" s="31"/>
    </row>
    <row r="156" customFormat="false" ht="12.75" hidden="false" customHeight="false" outlineLevel="0" collapsed="false">
      <c r="A156" s="32" t="n">
        <f aca="false">A155+1</f>
        <v>-28</v>
      </c>
      <c r="B156" s="33" t="n">
        <f aca="false">S$2+P$2-SQRT(S$2^2-P$2^2*SIN(A156*PI()/180)^2)-P$2*COS(A156*PI()/180)</f>
        <v>6.34759211504178</v>
      </c>
      <c r="C156" s="34" t="n">
        <f aca="false">ASIN($P$2/$S$2*SIN(A156*PI()/180))*180/PI()</f>
        <v>-8.08690685549956</v>
      </c>
      <c r="D156" s="33" t="n">
        <f aca="false">(P$2^2*(PI()*U$2/30)*SIN(A156*PI()/180)*COS(A156*PI()/180)/SQRT(S$2^2-P$2^2*SIN(A156*PI()/180)^2)+P$2*(PI()*U$2/30)*SIN(A156*PI()/180))/1000</f>
        <v>-22.3737352075315</v>
      </c>
      <c r="E156" s="35" t="n">
        <f aca="false">-1*(PI()^2*U$2^2*P$2*COS(PI()*A156/180)/900+SQRT(2)*PI()^2*U$2^2*P$2^2*(4*(2*S$2^2-P$2^2)*COS(PI()*A156/90)+P$2^2*(COS(PI()*A156/45)+3))/(3600*(P$2^2*COS(PI()*A156/90)+2*S$2^2-P$2^2)^(3/2)))/1000</f>
        <v>-35381.6244629871</v>
      </c>
      <c r="F156" s="33" t="n">
        <f aca="false">E156/1000</f>
        <v>-35.3816244629871</v>
      </c>
      <c r="G156" s="35" t="n">
        <f aca="false">$W$2*E156</f>
        <v>-15921.7310083442</v>
      </c>
      <c r="H156" s="33" t="n">
        <f aca="false">E156*TAN(C156*PI()/180)</f>
        <v>5027.30199554685</v>
      </c>
      <c r="I156" s="35" t="n">
        <f aca="false">$W$2*H156</f>
        <v>2262.28589799608</v>
      </c>
      <c r="J156" s="36" t="n">
        <v>10.68675</v>
      </c>
      <c r="K156" s="35" t="n">
        <f aca="false">(J156-1)/10*$R$2^2*PI()/4</f>
        <v>7915.31706792556</v>
      </c>
      <c r="L156" s="35" t="n">
        <f aca="false">G156+K156</f>
        <v>-8006.41394041864</v>
      </c>
      <c r="M156" s="37" t="n">
        <f aca="false">L156*TAN(C156*PI()/180)</f>
        <v>1137.61483229655</v>
      </c>
      <c r="N156" s="31"/>
    </row>
    <row r="157" customFormat="false" ht="12.75" hidden="false" customHeight="false" outlineLevel="0" collapsed="false">
      <c r="A157" s="32" t="n">
        <f aca="false">A156+1</f>
        <v>-27</v>
      </c>
      <c r="B157" s="33" t="n">
        <f aca="false">S$2+P$2-SQRT(S$2^2-P$2^2*SIN(A157*PI()/180)^2)-P$2*COS(A157*PI()/180)</f>
        <v>5.91572832472272</v>
      </c>
      <c r="C157" s="34" t="n">
        <f aca="false">ASIN($P$2/$S$2*SIN(A157*PI()/180))*180/PI()</f>
        <v>-7.81854028149079</v>
      </c>
      <c r="D157" s="33" t="n">
        <f aca="false">(P$2^2*(PI()*U$2/30)*SIN(A157*PI()/180)*COS(A157*PI()/180)/SQRT(S$2^2-P$2^2*SIN(A157*PI()/180)^2)+P$2*(PI()*U$2/30)*SIN(A157*PI()/180))/1000</f>
        <v>-21.674581671696</v>
      </c>
      <c r="E157" s="35" t="n">
        <f aca="false">-1*(PI()^2*U$2^2*P$2*COS(PI()*A157/180)/900+SQRT(2)*PI()^2*U$2^2*P$2^2*(4*(2*S$2^2-P$2^2)*COS(PI()*A157/90)+P$2^2*(COS(PI()*A157/45)+3))/(3600*(P$2^2*COS(PI()*A157/90)+2*S$2^2-P$2^2)^(3/2)))/1000</f>
        <v>-35929.2767779237</v>
      </c>
      <c r="F157" s="33" t="n">
        <f aca="false">E157/1000</f>
        <v>-35.9292767779237</v>
      </c>
      <c r="G157" s="35" t="n">
        <f aca="false">$W$2*E157</f>
        <v>-16168.1745500656</v>
      </c>
      <c r="H157" s="33" t="n">
        <f aca="false">E157*TAN(C157*PI()/180)</f>
        <v>4933.54370935035</v>
      </c>
      <c r="I157" s="35" t="n">
        <f aca="false">$W$2*H157</f>
        <v>2220.09466920766</v>
      </c>
      <c r="J157" s="36" t="n">
        <v>11.23225</v>
      </c>
      <c r="K157" s="35" t="n">
        <f aca="false">(J157-1)/10*$R$2^2*PI()/4</f>
        <v>8361.06052786345</v>
      </c>
      <c r="L157" s="35" t="n">
        <f aca="false">G157+K157</f>
        <v>-7807.11402220219</v>
      </c>
      <c r="M157" s="37" t="n">
        <f aca="false">L157*TAN(C157*PI()/180)</f>
        <v>1072.01540711453</v>
      </c>
      <c r="N157" s="31"/>
    </row>
    <row r="158" customFormat="false" ht="12.75" hidden="false" customHeight="false" outlineLevel="0" collapsed="false">
      <c r="A158" s="32" t="n">
        <f aca="false">A157+1</f>
        <v>-26</v>
      </c>
      <c r="B158" s="33" t="n">
        <f aca="false">S$2+P$2-SQRT(S$2^2-P$2^2*SIN(A158*PI()/180)^2)-P$2*COS(A158*PI()/180)</f>
        <v>5.4976776378298</v>
      </c>
      <c r="C158" s="34" t="n">
        <f aca="false">ASIN($P$2/$S$2*SIN(A158*PI()/180))*180/PI()</f>
        <v>-7.54795122269266</v>
      </c>
      <c r="D158" s="33" t="n">
        <f aca="false">(P$2^2*(PI()*U$2/30)*SIN(A158*PI()/180)*COS(A158*PI()/180)/SQRT(S$2^2-P$2^2*SIN(A158*PI()/180)^2)+P$2*(PI()*U$2/30)*SIN(A158*PI()/180))/1000</f>
        <v>-20.9648533533862</v>
      </c>
      <c r="E158" s="35" t="n">
        <f aca="false">-1*(PI()^2*U$2^2*P$2*COS(PI()*A158/180)/900+SQRT(2)*PI()^2*U$2^2*P$2^2*(4*(2*S$2^2-P$2^2)*COS(PI()*A158/90)+P$2^2*(COS(PI()*A158/45)+3))/(3600*(P$2^2*COS(PI()*A158/90)+2*S$2^2-P$2^2)^(3/2)))/1000</f>
        <v>-36460.192536832</v>
      </c>
      <c r="F158" s="33" t="n">
        <f aca="false">E158/1000</f>
        <v>-36.460192536832</v>
      </c>
      <c r="G158" s="35" t="n">
        <f aca="false">$W$2*E158</f>
        <v>-16407.0866415744</v>
      </c>
      <c r="H158" s="33" t="n">
        <f aca="false">E158*TAN(C158*PI()/180)</f>
        <v>4831.12149437127</v>
      </c>
      <c r="I158" s="35" t="n">
        <f aca="false">$W$2*H158</f>
        <v>2174.00467246707</v>
      </c>
      <c r="J158" s="36" t="n">
        <v>11.834</v>
      </c>
      <c r="K158" s="35" t="n">
        <f aca="false">(J158-1)/10*$R$2^2*PI()/4</f>
        <v>8852.76745181877</v>
      </c>
      <c r="L158" s="35" t="n">
        <f aca="false">G158+K158</f>
        <v>-7554.31918975565</v>
      </c>
      <c r="M158" s="37" t="n">
        <f aca="false">L158*TAN(C158*PI()/180)</f>
        <v>1000.97753943844</v>
      </c>
      <c r="N158" s="31"/>
    </row>
    <row r="159" customFormat="false" ht="12.75" hidden="false" customHeight="false" outlineLevel="0" collapsed="false">
      <c r="A159" s="32" t="n">
        <f aca="false">A158+1</f>
        <v>-25</v>
      </c>
      <c r="B159" s="33" t="n">
        <f aca="false">S$2+P$2-SQRT(S$2^2-P$2^2*SIN(A159*PI()/180)^2)-P$2*COS(A159*PI()/180)</f>
        <v>5.09364416294628</v>
      </c>
      <c r="C159" s="34" t="n">
        <f aca="false">ASIN($P$2/$S$2*SIN(A159*PI()/180))*180/PI()</f>
        <v>-7.27522023996765</v>
      </c>
      <c r="D159" s="33" t="n">
        <f aca="false">(P$2^2*(PI()*U$2/30)*SIN(A159*PI()/180)*COS(A159*PI()/180)/SQRT(S$2^2-P$2^2*SIN(A159*PI()/180)^2)+P$2*(PI()*U$2/30)*SIN(A159*PI()/180))/1000</f>
        <v>-20.2448818924105</v>
      </c>
      <c r="E159" s="35" t="n">
        <f aca="false">-1*(PI()^2*U$2^2*P$2*COS(PI()*A159/180)/900+SQRT(2)*PI()^2*U$2^2*P$2^2*(4*(2*S$2^2-P$2^2)*COS(PI()*A159/90)+P$2^2*(COS(PI()*A159/45)+3))/(3600*(P$2^2*COS(PI()*A159/90)+2*S$2^2-P$2^2)^(3/2)))/1000</f>
        <v>-36974.0197359541</v>
      </c>
      <c r="F159" s="33" t="n">
        <f aca="false">E159/1000</f>
        <v>-36.9740197359541</v>
      </c>
      <c r="G159" s="35" t="n">
        <f aca="false">$W$2*E159</f>
        <v>-16638.3088811793</v>
      </c>
      <c r="H159" s="33" t="n">
        <f aca="false">E159*TAN(C159*PI()/180)</f>
        <v>4720.22881548072</v>
      </c>
      <c r="I159" s="35" t="n">
        <f aca="false">$W$2*H159</f>
        <v>2124.10296696633</v>
      </c>
      <c r="J159" s="36" t="n">
        <v>12.4495</v>
      </c>
      <c r="K159" s="35" t="n">
        <f aca="false">(J159-1)/10*$R$2^2*PI()/4</f>
        <v>9355.70988920058</v>
      </c>
      <c r="L159" s="35" t="n">
        <f aca="false">G159+K159</f>
        <v>-7282.59899197877</v>
      </c>
      <c r="M159" s="37" t="n">
        <f aca="false">L159*TAN(C159*PI()/180)</f>
        <v>929.721297792833</v>
      </c>
      <c r="N159" s="31"/>
    </row>
    <row r="160" customFormat="false" ht="12.75" hidden="false" customHeight="false" outlineLevel="0" collapsed="false">
      <c r="A160" s="32" t="n">
        <f aca="false">A159+1</f>
        <v>-24</v>
      </c>
      <c r="B160" s="33" t="n">
        <f aca="false">S$2+P$2-SQRT(S$2^2-P$2^2*SIN(A160*PI()/180)^2)-P$2*COS(A160*PI()/180)</f>
        <v>4.70382543907302</v>
      </c>
      <c r="C160" s="34" t="n">
        <f aca="false">ASIN($P$2/$S$2*SIN(A160*PI()/180))*180/PI()</f>
        <v>-7.00042813507654</v>
      </c>
      <c r="D160" s="33" t="n">
        <f aca="false">(P$2^2*(PI()*U$2/30)*SIN(A160*PI()/180)*COS(A160*PI()/180)/SQRT(S$2^2-P$2^2*SIN(A160*PI()/180)^2)+P$2*(PI()*U$2/30)*SIN(A160*PI()/180))/1000</f>
        <v>-19.5150057041513</v>
      </c>
      <c r="E160" s="35" t="n">
        <f aca="false">-1*(PI()^2*U$2^2*P$2*COS(PI()*A160/180)/900+SQRT(2)*PI()^2*U$2^2*P$2^2*(4*(2*S$2^2-P$2^2)*COS(PI()*A160/90)+P$2^2*(COS(PI()*A160/45)+3))/(3600*(P$2^2*COS(PI()*A160/90)+2*S$2^2-P$2^2)^(3/2)))/1000</f>
        <v>-37470.4192856435</v>
      </c>
      <c r="F160" s="33" t="n">
        <f aca="false">E160/1000</f>
        <v>-37.4704192856435</v>
      </c>
      <c r="G160" s="35" t="n">
        <f aca="false">$W$2*E160</f>
        <v>-16861.6886785396</v>
      </c>
      <c r="H160" s="33" t="n">
        <f aca="false">E160*TAN(C160*PI()/180)</f>
        <v>4601.07319299434</v>
      </c>
      <c r="I160" s="35" t="n">
        <f aca="false">$W$2*H160</f>
        <v>2070.48293684745</v>
      </c>
      <c r="J160" s="36" t="n">
        <v>13.07925</v>
      </c>
      <c r="K160" s="35" t="n">
        <f aca="false">(J160-1)/10*$R$2^2*PI()/4</f>
        <v>9870.29640413346</v>
      </c>
      <c r="L160" s="35" t="n">
        <f aca="false">G160+K160</f>
        <v>-6991.39227440613</v>
      </c>
      <c r="M160" s="37" t="n">
        <f aca="false">L160*TAN(C160*PI()/180)</f>
        <v>858.488060415236</v>
      </c>
      <c r="N160" s="31"/>
    </row>
    <row r="161" customFormat="false" ht="12.75" hidden="false" customHeight="false" outlineLevel="0" collapsed="false">
      <c r="A161" s="32" t="n">
        <f aca="false">A160+1</f>
        <v>-23</v>
      </c>
      <c r="B161" s="33" t="n">
        <f aca="false">S$2+P$2-SQRT(S$2^2-P$2^2*SIN(A161*PI()/180)^2)-P$2*COS(A161*PI()/180)</f>
        <v>4.32841230526234</v>
      </c>
      <c r="C161" s="34" t="n">
        <f aca="false">ASIN($P$2/$S$2*SIN(A161*PI()/180))*180/PI()</f>
        <v>-6.72365593344264</v>
      </c>
      <c r="D161" s="33" t="n">
        <f aca="false">(P$2^2*(PI()*U$2/30)*SIN(A161*PI()/180)*COS(A161*PI()/180)/SQRT(S$2^2-P$2^2*SIN(A161*PI()/180)^2)+P$2*(PI()*U$2/30)*SIN(A161*PI()/180))/1000</f>
        <v>-18.7755697254953</v>
      </c>
      <c r="E161" s="35" t="n">
        <f aca="false">-1*(PI()^2*U$2^2*P$2*COS(PI()*A161/180)/900+SQRT(2)*PI()^2*U$2^2*P$2^2*(4*(2*S$2^2-P$2^2)*COS(PI()*A161/90)+P$2^2*(COS(PI()*A161/45)+3))/(3600*(P$2^2*COS(PI()*A161/90)+2*S$2^2-P$2^2)^(3/2)))/1000</f>
        <v>-37949.0650952743</v>
      </c>
      <c r="F161" s="33" t="n">
        <f aca="false">E161/1000</f>
        <v>-37.9490650952743</v>
      </c>
      <c r="G161" s="35" t="n">
        <f aca="false">$W$2*E161</f>
        <v>-17077.0792928734</v>
      </c>
      <c r="H161" s="33" t="n">
        <f aca="false">E161*TAN(C161*PI()/180)</f>
        <v>4473.8757471648</v>
      </c>
      <c r="I161" s="35" t="n">
        <f aca="false">$W$2*H161</f>
        <v>2013.24408622416</v>
      </c>
      <c r="J161" s="36" t="n">
        <v>13.72275</v>
      </c>
      <c r="K161" s="35" t="n">
        <f aca="false">(J161-1)/10*$R$2^2*PI()/4</f>
        <v>10396.1184324928</v>
      </c>
      <c r="L161" s="35" t="n">
        <f aca="false">G161+K161</f>
        <v>-6680.9608603806</v>
      </c>
      <c r="M161" s="37" t="n">
        <f aca="false">L161*TAN(C161*PI()/180)</f>
        <v>787.629120400548</v>
      </c>
      <c r="N161" s="31"/>
    </row>
    <row r="162" customFormat="false" ht="12.75" hidden="false" customHeight="false" outlineLevel="0" collapsed="false">
      <c r="A162" s="32" t="n">
        <f aca="false">A161+1</f>
        <v>-22</v>
      </c>
      <c r="B162" s="33" t="n">
        <f aca="false">S$2+P$2-SQRT(S$2^2-P$2^2*SIN(A162*PI()/180)^2)-P$2*COS(A162*PI()/180)</f>
        <v>3.96758877524919</v>
      </c>
      <c r="C162" s="34" t="n">
        <f aca="false">ASIN($P$2/$S$2*SIN(A162*PI()/180))*180/PI()</f>
        <v>-6.44498486780079</v>
      </c>
      <c r="D162" s="33" t="n">
        <f aca="false">(P$2^2*(PI()*U$2/30)*SIN(A162*PI()/180)*COS(A162*PI()/180)/SQRT(S$2^2-P$2^2*SIN(A162*PI()/180)^2)+P$2*(PI()*U$2/30)*SIN(A162*PI()/180))/1000</f>
        <v>-18.0269251592131</v>
      </c>
      <c r="E162" s="35" t="n">
        <f aca="false">-1*(PI()^2*U$2^2*P$2*COS(PI()*A162/180)/900+SQRT(2)*PI()^2*U$2^2*P$2^2*(4*(2*S$2^2-P$2^2)*COS(PI()*A162/90)+P$2^2*(COS(PI()*A162/45)+3))/(3600*(P$2^2*COS(PI()*A162/90)+2*S$2^2-P$2^2)^(3/2)))/1000</f>
        <v>-38409.6441466728</v>
      </c>
      <c r="F162" s="33" t="n">
        <f aca="false">E162/1000</f>
        <v>-38.4096441466728</v>
      </c>
      <c r="G162" s="35" t="n">
        <f aca="false">$W$2*E162</f>
        <v>-17284.3398660027</v>
      </c>
      <c r="H162" s="33" t="n">
        <f aca="false">E162*TAN(C162*PI()/180)</f>
        <v>4338.870728962</v>
      </c>
      <c r="I162" s="35" t="n">
        <f aca="false">$W$2*H162</f>
        <v>1952.4918280329</v>
      </c>
      <c r="J162" s="36" t="n">
        <v>14.46425</v>
      </c>
      <c r="K162" s="35" t="n">
        <f aca="false">(J162-1)/10*$R$2^2*PI()/4</f>
        <v>11002.0190292737</v>
      </c>
      <c r="L162" s="35" t="n">
        <f aca="false">G162+K162</f>
        <v>-6282.32083672908</v>
      </c>
      <c r="M162" s="37" t="n">
        <f aca="false">L162*TAN(C162*PI()/180)</f>
        <v>709.670151703113</v>
      </c>
      <c r="N162" s="31"/>
    </row>
    <row r="163" customFormat="false" ht="12.75" hidden="false" customHeight="false" outlineLevel="0" collapsed="false">
      <c r="A163" s="32" t="n">
        <f aca="false">A162+1</f>
        <v>-21</v>
      </c>
      <c r="B163" s="33" t="n">
        <f aca="false">S$2+P$2-SQRT(S$2^2-P$2^2*SIN(A163*PI()/180)^2)-P$2*COS(A163*PI()/180)</f>
        <v>3.62153191710775</v>
      </c>
      <c r="C163" s="34" t="n">
        <f aca="false">ASIN($P$2/$S$2*SIN(A163*PI()/180))*180/PI()</f>
        <v>-6.16449636270738</v>
      </c>
      <c r="D163" s="33" t="n">
        <f aca="false">(P$2^2*(PI()*U$2/30)*SIN(A163*PI()/180)*COS(A163*PI()/180)/SQRT(S$2^2-P$2^2*SIN(A163*PI()/180)^2)+P$2*(PI()*U$2/30)*SIN(A163*PI()/180))/1000</f>
        <v>-17.2694292170031</v>
      </c>
      <c r="E163" s="35" t="n">
        <f aca="false">-1*(PI()^2*U$2^2*P$2*COS(PI()*A163/180)/900+SQRT(2)*PI()^2*U$2^2*P$2^2*(4*(2*S$2^2-P$2^2)*COS(PI()*A163/90)+P$2^2*(COS(PI()*A163/45)+3))/(3600*(P$2^2*COS(PI()*A163/90)+2*S$2^2-P$2^2)^(3/2)))/1000</f>
        <v>-38851.8565569987</v>
      </c>
      <c r="F163" s="33" t="n">
        <f aca="false">E163/1000</f>
        <v>-38.8518565569987</v>
      </c>
      <c r="G163" s="35" t="n">
        <f aca="false">$W$2*E163</f>
        <v>-17483.3354506494</v>
      </c>
      <c r="H163" s="33" t="n">
        <f aca="false">E163*TAN(C163*PI()/180)</f>
        <v>4196.30503837608</v>
      </c>
      <c r="I163" s="35" t="n">
        <f aca="false">$W$2*H163</f>
        <v>1888.33726726924</v>
      </c>
      <c r="J163" s="36" t="n">
        <v>15.20575</v>
      </c>
      <c r="K163" s="35" t="n">
        <f aca="false">(J163-1)/10*$R$2^2*PI()/4</f>
        <v>11607.9196260545</v>
      </c>
      <c r="L163" s="35" t="n">
        <f aca="false">G163+K163</f>
        <v>-5875.4158245949</v>
      </c>
      <c r="M163" s="37" t="n">
        <f aca="false">L163*TAN(C163*PI()/180)</f>
        <v>634.590961982249</v>
      </c>
      <c r="N163" s="31"/>
    </row>
    <row r="164" customFormat="false" ht="12.75" hidden="false" customHeight="false" outlineLevel="0" collapsed="false">
      <c r="A164" s="32" t="n">
        <f aca="false">A163+1</f>
        <v>-20</v>
      </c>
      <c r="B164" s="33" t="n">
        <f aca="false">S$2+P$2-SQRT(S$2^2-P$2^2*SIN(A164*PI()/180)^2)-P$2*COS(A164*PI()/180)</f>
        <v>3.29041173795796</v>
      </c>
      <c r="C164" s="34" t="n">
        <f aca="false">ASIN($P$2/$S$2*SIN(A164*PI()/180))*180/PI()</f>
        <v>-5.88227201988548</v>
      </c>
      <c r="D164" s="33" t="n">
        <f aca="false">(P$2^2*(PI()*U$2/30)*SIN(A164*PI()/180)*COS(A164*PI()/180)/SQRT(S$2^2-P$2^2*SIN(A164*PI()/180)^2)+P$2*(PI()*U$2/30)*SIN(A164*PI()/180))/1000</f>
        <v>-16.5034448613994</v>
      </c>
      <c r="E164" s="35" t="n">
        <f aca="false">-1*(PI()^2*U$2^2*P$2*COS(PI()*A164/180)/900+SQRT(2)*PI()^2*U$2^2*P$2^2*(4*(2*S$2^2-P$2^2)*COS(PI()*A164/90)+P$2^2*(COS(PI()*A164/45)+3))/(3600*(P$2^2*COS(PI()*A164/90)+2*S$2^2-P$2^2)^(3/2)))/1000</f>
        <v>-39275.4156319755</v>
      </c>
      <c r="F164" s="33" t="n">
        <f aca="false">E164/1000</f>
        <v>-39.2754156319755</v>
      </c>
      <c r="G164" s="35" t="n">
        <f aca="false">$W$2*E164</f>
        <v>-17673.937034389</v>
      </c>
      <c r="H164" s="33" t="n">
        <f aca="false">E164*TAN(C164*PI()/180)</f>
        <v>4046.43773141073</v>
      </c>
      <c r="I164" s="35" t="n">
        <f aca="false">$W$2*H164</f>
        <v>1820.89697913483</v>
      </c>
      <c r="J164" s="36" t="n">
        <v>15.96125</v>
      </c>
      <c r="K164" s="35" t="n">
        <f aca="false">(J164-1)/10*$R$2^2*PI()/4</f>
        <v>12225.2600183241</v>
      </c>
      <c r="L164" s="35" t="n">
        <f aca="false">G164+K164</f>
        <v>-5448.67701606484</v>
      </c>
      <c r="M164" s="37" t="n">
        <f aca="false">L164*TAN(C164*PI()/180)</f>
        <v>561.362162801031</v>
      </c>
      <c r="N164" s="31"/>
    </row>
    <row r="165" customFormat="false" ht="12.75" hidden="false" customHeight="false" outlineLevel="0" collapsed="false">
      <c r="A165" s="32" t="n">
        <f aca="false">A164+1</f>
        <v>-19</v>
      </c>
      <c r="B165" s="33" t="n">
        <f aca="false">S$2+P$2-SQRT(S$2^2-P$2^2*SIN(A165*PI()/180)^2)-P$2*COS(A165*PI()/180)</f>
        <v>2.97439107374224</v>
      </c>
      <c r="C165" s="34" t="n">
        <f aca="false">ASIN($P$2/$S$2*SIN(A165*PI()/180))*180/PI()</f>
        <v>-5.59839360437824</v>
      </c>
      <c r="D165" s="33" t="n">
        <f aca="false">(P$2^2*(PI()*U$2/30)*SIN(A165*PI()/180)*COS(A165*PI()/180)/SQRT(S$2^2-P$2^2*SIN(A165*PI()/180)^2)+P$2*(PI()*U$2/30)*SIN(A165*PI()/180))/1000</f>
        <v>-15.7293405467227</v>
      </c>
      <c r="E165" s="35" t="n">
        <f aca="false">-1*(PI()^2*U$2^2*P$2*COS(PI()*A165/180)/900+SQRT(2)*PI()^2*U$2^2*P$2^2*(4*(2*S$2^2-P$2^2)*COS(PI()*A165/90)+P$2^2*(COS(PI()*A165/45)+3))/(3600*(P$2^2*COS(PI()*A165/90)+2*S$2^2-P$2^2)^(3/2)))/1000</f>
        <v>-39680.0479103461</v>
      </c>
      <c r="F165" s="33" t="n">
        <f aca="false">E165/1000</f>
        <v>-39.6800479103461</v>
      </c>
      <c r="G165" s="35" t="n">
        <f aca="false">$W$2*E165</f>
        <v>-17856.0215596557</v>
      </c>
      <c r="H165" s="33" t="n">
        <f aca="false">E165*TAN(C165*PI()/180)</f>
        <v>3889.53951686553</v>
      </c>
      <c r="I165" s="35" t="n">
        <f aca="false">$W$2*H165</f>
        <v>1750.29278258949</v>
      </c>
      <c r="J165" s="36" t="n">
        <v>16.78675</v>
      </c>
      <c r="K165" s="35" t="n">
        <f aca="false">(J165-1)/10*$R$2^2*PI()/4</f>
        <v>12899.7993880377</v>
      </c>
      <c r="L165" s="35" t="n">
        <f aca="false">G165+K165</f>
        <v>-4956.22217161809</v>
      </c>
      <c r="M165" s="37" t="n">
        <f aca="false">L165*TAN(C165*PI()/180)</f>
        <v>485.82154019646</v>
      </c>
      <c r="N165" s="31"/>
    </row>
    <row r="166" customFormat="false" ht="12.75" hidden="false" customHeight="false" outlineLevel="0" collapsed="false">
      <c r="A166" s="32" t="n">
        <f aca="false">A165+1</f>
        <v>-18</v>
      </c>
      <c r="B166" s="33" t="n">
        <f aca="false">S$2+P$2-SQRT(S$2^2-P$2^2*SIN(A166*PI()/180)^2)-P$2*COS(A166*PI()/180)</f>
        <v>2.67362548408991</v>
      </c>
      <c r="C166" s="34" t="n">
        <f aca="false">ASIN($P$2/$S$2*SIN(A166*PI()/180))*180/PI()</f>
        <v>-5.31294303148186</v>
      </c>
      <c r="D166" s="33" t="n">
        <f aca="false">(P$2^2*(PI()*U$2/30)*SIN(A166*PI()/180)*COS(A166*PI()/180)/SQRT(S$2^2-P$2^2*SIN(A166*PI()/180)^2)+P$2*(PI()*U$2/30)*SIN(A166*PI()/180))/1000</f>
        <v>-14.9474899592396</v>
      </c>
      <c r="E166" s="35" t="n">
        <f aca="false">-1*(PI()^2*U$2^2*P$2*COS(PI()*A166/180)/900+SQRT(2)*PI()^2*U$2^2*P$2^2*(4*(2*S$2^2-P$2^2)*COS(PI()*A166/90)+P$2^2*(COS(PI()*A166/45)+3))/(3600*(P$2^2*COS(PI()*A166/90)+2*S$2^2-P$2^2)^(3/2)))/1000</f>
        <v>-40065.4932004002</v>
      </c>
      <c r="F166" s="33" t="n">
        <f aca="false">E166/1000</f>
        <v>-40.0654932004002</v>
      </c>
      <c r="G166" s="35" t="n">
        <f aca="false">$W$2*E166</f>
        <v>-18029.4719401801</v>
      </c>
      <c r="H166" s="33" t="n">
        <f aca="false">E166*TAN(C166*PI()/180)</f>
        <v>3725.89224393725</v>
      </c>
      <c r="I166" s="35" t="n">
        <f aca="false">$W$2*H166</f>
        <v>1676.65150977176</v>
      </c>
      <c r="J166" s="36" t="n">
        <v>17.55625</v>
      </c>
      <c r="K166" s="35" t="n">
        <f aca="false">(J166-1)/10*$R$2^2*PI()/4</f>
        <v>13528.5795757961</v>
      </c>
      <c r="L166" s="35" t="n">
        <f aca="false">G166+K166</f>
        <v>-4500.89236438401</v>
      </c>
      <c r="M166" s="37" t="n">
        <f aca="false">L166*TAN(C166*PI()/180)</f>
        <v>418.560676824198</v>
      </c>
      <c r="N166" s="31"/>
    </row>
    <row r="167" customFormat="false" ht="12.75" hidden="false" customHeight="false" outlineLevel="0" collapsed="false">
      <c r="A167" s="32" t="n">
        <f aca="false">A166+1</f>
        <v>-17</v>
      </c>
      <c r="B167" s="33" t="n">
        <f aca="false">S$2+P$2-SQRT(S$2^2-P$2^2*SIN(A167*PI()/180)^2)-P$2*COS(A167*PI()/180)</f>
        <v>2.3882631522825</v>
      </c>
      <c r="C167" s="34" t="n">
        <f aca="false">ASIN($P$2/$S$2*SIN(A167*PI()/180))*180/PI()</f>
        <v>-5.0260023544284</v>
      </c>
      <c r="D167" s="33" t="n">
        <f aca="false">(P$2^2*(PI()*U$2/30)*SIN(A167*PI()/180)*COS(A167*PI()/180)/SQRT(S$2^2-P$2^2*SIN(A167*PI()/180)^2)+P$2*(PI()*U$2/30)*SIN(A167*PI()/180))/1000</f>
        <v>-14.1582717566754</v>
      </c>
      <c r="E167" s="35" t="n">
        <f aca="false">-1*(PI()^2*U$2^2*P$2*COS(PI()*A167/180)/900+SQRT(2)*PI()^2*U$2^2*P$2^2*(4*(2*S$2^2-P$2^2)*COS(PI()*A167/90)+P$2^2*(COS(PI()*A167/45)+3))/(3600*(P$2^2*COS(PI()*A167/90)+2*S$2^2-P$2^2)^(3/2)))/1000</f>
        <v>-40431.5046093886</v>
      </c>
      <c r="F167" s="33" t="n">
        <f aca="false">E167/1000</f>
        <v>-40.4315046093886</v>
      </c>
      <c r="G167" s="35" t="n">
        <f aca="false">$W$2*E167</f>
        <v>-18194.1770742249</v>
      </c>
      <c r="H167" s="33" t="n">
        <f aca="false">E167*TAN(C167*PI()/180)</f>
        <v>3555.78838160092</v>
      </c>
      <c r="I167" s="35" t="n">
        <f aca="false">$W$2*H167</f>
        <v>1600.10477172041</v>
      </c>
      <c r="J167" s="36" t="n">
        <v>18.43775</v>
      </c>
      <c r="K167" s="35" t="n">
        <f aca="false">(J167-1)/10*$R$2^2*PI()/4</f>
        <v>14248.8781274647</v>
      </c>
      <c r="L167" s="35" t="n">
        <f aca="false">G167+K167</f>
        <v>-3945.29894676015</v>
      </c>
      <c r="M167" s="37" t="n">
        <f aca="false">L167*TAN(C167*PI()/180)</f>
        <v>346.97319064338</v>
      </c>
      <c r="N167" s="31"/>
    </row>
    <row r="168" customFormat="false" ht="12.75" hidden="false" customHeight="false" outlineLevel="0" collapsed="false">
      <c r="A168" s="32" t="n">
        <f aca="false">A167+1</f>
        <v>-16</v>
      </c>
      <c r="B168" s="33" t="n">
        <f aca="false">S$2+P$2-SQRT(S$2^2-P$2^2*SIN(A168*PI()/180)^2)-P$2*COS(A168*PI()/180)</f>
        <v>2.11844479033269</v>
      </c>
      <c r="C168" s="34" t="n">
        <f aca="false">ASIN($P$2/$S$2*SIN(A168*PI()/180))*180/PI()</f>
        <v>-4.73765375278722</v>
      </c>
      <c r="D168" s="33" t="n">
        <f aca="false">(P$2^2*(PI()*U$2/30)*SIN(A168*PI()/180)*COS(A168*PI()/180)/SQRT(S$2^2-P$2^2*SIN(A168*PI()/180)^2)+P$2*(PI()*U$2/30)*SIN(A168*PI()/180))/1000</f>
        <v>-13.3620693072142</v>
      </c>
      <c r="E168" s="35" t="n">
        <f aca="false">-1*(PI()^2*U$2^2*P$2*COS(PI()*A168/180)/900+SQRT(2)*PI()^2*U$2^2*P$2^2*(4*(2*S$2^2-P$2^2)*COS(PI()*A168/90)+P$2^2*(COS(PI()*A168/45)+3))/(3600*(P$2^2*COS(PI()*A168/90)+2*S$2^2-P$2^2)^(3/2)))/1000</f>
        <v>-40777.8485666088</v>
      </c>
      <c r="F168" s="33" t="n">
        <f aca="false">E168/1000</f>
        <v>-40.7778485666088</v>
      </c>
      <c r="G168" s="35" t="n">
        <f aca="false">$W$2*E168</f>
        <v>-18350.031854974</v>
      </c>
      <c r="H168" s="33" t="n">
        <f aca="false">E168*TAN(C168*PI()/180)</f>
        <v>3379.53049066349</v>
      </c>
      <c r="I168" s="35" t="n">
        <f aca="false">$W$2*H168</f>
        <v>1520.78872079857</v>
      </c>
      <c r="J168" s="36" t="n">
        <v>19.347</v>
      </c>
      <c r="K168" s="35" t="n">
        <f aca="false">(J168-1)/10*$R$2^2*PI()/4</f>
        <v>14991.8519880486</v>
      </c>
      <c r="L168" s="35" t="n">
        <f aca="false">G168+K168</f>
        <v>-3358.17986692534</v>
      </c>
      <c r="M168" s="37" t="n">
        <f aca="false">L168*TAN(C168*PI()/180)</f>
        <v>278.3146157127</v>
      </c>
      <c r="N168" s="31"/>
    </row>
    <row r="169" customFormat="false" ht="12.75" hidden="false" customHeight="false" outlineLevel="0" collapsed="false">
      <c r="A169" s="32" t="n">
        <f aca="false">A168+1</f>
        <v>-15</v>
      </c>
      <c r="B169" s="33" t="n">
        <f aca="false">S$2+P$2-SQRT(S$2^2-P$2^2*SIN(A169*PI()/180)^2)-P$2*COS(A169*PI()/180)</f>
        <v>1.86430354918411</v>
      </c>
      <c r="C169" s="34" t="n">
        <f aca="false">ASIN($P$2/$S$2*SIN(A169*PI()/180))*180/PI()</f>
        <v>-4.44797952155314</v>
      </c>
      <c r="D169" s="33" t="n">
        <f aca="false">(P$2^2*(PI()*U$2/30)*SIN(A169*PI()/180)*COS(A169*PI()/180)/SQRT(S$2^2-P$2^2*SIN(A169*PI()/180)^2)+P$2*(PI()*U$2/30)*SIN(A169*PI()/180))/1000</f>
        <v>-12.5592704281025</v>
      </c>
      <c r="E169" s="35" t="n">
        <f aca="false">-1*(PI()^2*U$2^2*P$2*COS(PI()*A169/180)/900+SQRT(2)*PI()^2*U$2^2*P$2^2*(4*(2*S$2^2-P$2^2)*COS(PI()*A169/90)+P$2^2*(COS(PI()*A169/45)+3))/(3600*(P$2^2*COS(PI()*A169/90)+2*S$2^2-P$2^2)^(3/2)))/1000</f>
        <v>-41104.3048409086</v>
      </c>
      <c r="F169" s="33" t="n">
        <f aca="false">E169/1000</f>
        <v>-41.1043048409086</v>
      </c>
      <c r="G169" s="35" t="n">
        <f aca="false">$W$2*E169</f>
        <v>-18496.9371784089</v>
      </c>
      <c r="H169" s="33" t="n">
        <f aca="false">E169*TAN(C169*PI()/180)</f>
        <v>3197.43068931567</v>
      </c>
      <c r="I169" s="35" t="n">
        <f aca="false">$W$2*H169</f>
        <v>1438.84381019205</v>
      </c>
      <c r="J169" s="36" t="n">
        <v>20.2425</v>
      </c>
      <c r="K169" s="35" t="n">
        <f aca="false">(J169-1)/10*$R$2^2*PI()/4</f>
        <v>15723.5903352061</v>
      </c>
      <c r="L169" s="35" t="n">
        <f aca="false">G169+K169</f>
        <v>-2773.34684320279</v>
      </c>
      <c r="M169" s="37" t="n">
        <f aca="false">L169*TAN(C169*PI()/180)</f>
        <v>215.733713120675</v>
      </c>
      <c r="N169" s="31"/>
    </row>
    <row r="170" customFormat="false" ht="12.75" hidden="false" customHeight="false" outlineLevel="0" collapsed="false">
      <c r="A170" s="32" t="n">
        <f aca="false">A169+1</f>
        <v>-14</v>
      </c>
      <c r="B170" s="33" t="n">
        <f aca="false">S$2+P$2-SQRT(S$2^2-P$2^2*SIN(A170*PI()/180)^2)-P$2*COS(A170*PI()/180)</f>
        <v>1.62596493404031</v>
      </c>
      <c r="C170" s="34" t="n">
        <f aca="false">ASIN($P$2/$S$2*SIN(A170*PI()/180))*180/PI()</f>
        <v>-4.15706206088785</v>
      </c>
      <c r="D170" s="33" t="n">
        <f aca="false">(P$2^2*(PI()*U$2/30)*SIN(A170*PI()/180)*COS(A170*PI()/180)/SQRT(S$2^2-P$2^2*SIN(A170*PI()/180)^2)+P$2*(PI()*U$2/30)*SIN(A170*PI()/180))/1000</f>
        <v>-11.750267123958</v>
      </c>
      <c r="E170" s="35" t="n">
        <f aca="false">-1*(PI()^2*U$2^2*P$2*COS(PI()*A170/180)/900+SQRT(2)*PI()^2*U$2^2*P$2^2*(4*(2*S$2^2-P$2^2)*COS(PI()*A170/90)+P$2^2*(COS(PI()*A170/45)+3))/(3600*(P$2^2*COS(PI()*A170/90)+2*S$2^2-P$2^2)^(3/2)))/1000</f>
        <v>-41410.6665533217</v>
      </c>
      <c r="F170" s="33" t="n">
        <f aca="false">E170/1000</f>
        <v>-41.4106665533217</v>
      </c>
      <c r="G170" s="35" t="n">
        <f aca="false">$W$2*E170</f>
        <v>-18634.7999489947</v>
      </c>
      <c r="H170" s="33" t="n">
        <f aca="false">E170*TAN(C170*PI()/180)</f>
        <v>3009.81011294208</v>
      </c>
      <c r="I170" s="35" t="n">
        <f aca="false">$W$2*H170</f>
        <v>1354.41455082393</v>
      </c>
      <c r="J170" s="36" t="n">
        <v>21.138</v>
      </c>
      <c r="K170" s="35" t="n">
        <f aca="false">(J170-1)/10*$R$2^2*PI()/4</f>
        <v>16455.3286823635</v>
      </c>
      <c r="L170" s="35" t="n">
        <f aca="false">G170+K170</f>
        <v>-2179.47126663122</v>
      </c>
      <c r="M170" s="37" t="n">
        <f aca="false">L170*TAN(C170*PI()/180)</f>
        <v>158.40833304933</v>
      </c>
      <c r="N170" s="31"/>
    </row>
    <row r="171" customFormat="false" ht="12.75" hidden="false" customHeight="false" outlineLevel="0" collapsed="false">
      <c r="A171" s="32" t="n">
        <f aca="false">A170+1</f>
        <v>-13</v>
      </c>
      <c r="B171" s="33" t="n">
        <f aca="false">S$2+P$2-SQRT(S$2^2-P$2^2*SIN(A171*PI()/180)^2)-P$2*COS(A171*PI()/180)</f>
        <v>1.40354672482666</v>
      </c>
      <c r="C171" s="34" t="n">
        <f aca="false">ASIN($P$2/$S$2*SIN(A171*PI()/180))*180/PI()</f>
        <v>-3.86498386648069</v>
      </c>
      <c r="D171" s="33" t="n">
        <f aca="false">(P$2^2*(PI()*U$2/30)*SIN(A171*PI()/180)*COS(A171*PI()/180)/SQRT(S$2^2-P$2^2*SIN(A171*PI()/180)^2)+P$2*(PI()*U$2/30)*SIN(A171*PI()/180))/1000</f>
        <v>-10.9354553248726</v>
      </c>
      <c r="E171" s="35" t="n">
        <f aca="false">-1*(PI()^2*U$2^2*P$2*COS(PI()*A171/180)/900+SQRT(2)*PI()^2*U$2^2*P$2^2*(4*(2*S$2^2-P$2^2)*COS(PI()*A171/90)+P$2^2*(COS(PI()*A171/45)+3))/(3600*(P$2^2*COS(PI()*A171/90)+2*S$2^2-P$2^2)^(3/2)))/1000</f>
        <v>-41696.7401855108</v>
      </c>
      <c r="F171" s="33" t="n">
        <f aca="false">E171/1000</f>
        <v>-41.6967401855108</v>
      </c>
      <c r="G171" s="35" t="n">
        <f aca="false">$W$2*E171</f>
        <v>-18763.5330834798</v>
      </c>
      <c r="H171" s="33" t="n">
        <f aca="false">E171*TAN(C171*PI()/180)</f>
        <v>2816.99836888604</v>
      </c>
      <c r="I171" s="35" t="n">
        <f aca="false">$W$2*H171</f>
        <v>1267.64926599872</v>
      </c>
      <c r="J171" s="36" t="n">
        <v>22.06125</v>
      </c>
      <c r="K171" s="35" t="n">
        <f aca="false">(J171-1)/10*$R$2^2*PI()/4</f>
        <v>17209.7423384362</v>
      </c>
      <c r="L171" s="35" t="n">
        <f aca="false">G171+K171</f>
        <v>-1553.79074504361</v>
      </c>
      <c r="M171" s="37" t="n">
        <f aca="false">L171*TAN(C171*PI()/180)</f>
        <v>104.972858187582</v>
      </c>
      <c r="N171" s="31"/>
    </row>
    <row r="172" customFormat="false" ht="12.75" hidden="false" customHeight="false" outlineLevel="0" collapsed="false">
      <c r="A172" s="32" t="n">
        <f aca="false">A171+1</f>
        <v>-12</v>
      </c>
      <c r="B172" s="33" t="n">
        <f aca="false">S$2+P$2-SQRT(S$2^2-P$2^2*SIN(A172*PI()/180)^2)-P$2*COS(A172*PI()/180)</f>
        <v>1.19715890178895</v>
      </c>
      <c r="C172" s="34" t="n">
        <f aca="false">ASIN($P$2/$S$2*SIN(A172*PI()/180))*180/PI()</f>
        <v>-3.57182752049367</v>
      </c>
      <c r="D172" s="33" t="n">
        <f aca="false">(P$2^2*(PI()*U$2/30)*SIN(A172*PI()/180)*COS(A172*PI()/180)/SQRT(S$2^2-P$2^2*SIN(A172*PI()/180)^2)+P$2*(PI()*U$2/30)*SIN(A172*PI()/180))/1000</f>
        <v>-10.1152346243866</v>
      </c>
      <c r="E172" s="35" t="n">
        <f aca="false">-1*(PI()^2*U$2^2*P$2*COS(PI()*A172/180)/900+SQRT(2)*PI()^2*U$2^2*P$2^2*(4*(2*S$2^2-P$2^2)*COS(PI()*A172/90)+P$2^2*(COS(PI()*A172/45)+3))/(3600*(P$2^2*COS(PI()*A172/90)+2*S$2^2-P$2^2)^(3/2)))/1000</f>
        <v>-41962.3455846554</v>
      </c>
      <c r="F172" s="33" t="n">
        <f aca="false">E172/1000</f>
        <v>-41.9623455846554</v>
      </c>
      <c r="G172" s="35" t="n">
        <f aca="false">$W$2*E172</f>
        <v>-18883.0555130949</v>
      </c>
      <c r="H172" s="33" t="n">
        <f aca="false">E172*TAN(C172*PI()/180)</f>
        <v>2619.33298680407</v>
      </c>
      <c r="I172" s="35" t="n">
        <f aca="false">$W$2*H172</f>
        <v>1178.69984406183</v>
      </c>
      <c r="J172" s="36" t="n">
        <v>22.95675</v>
      </c>
      <c r="K172" s="35" t="n">
        <f aca="false">(J172-1)/10*$R$2^2*PI()/4</f>
        <v>17941.4806855937</v>
      </c>
      <c r="L172" s="35" t="n">
        <f aca="false">G172+K172</f>
        <v>-941.57482750127</v>
      </c>
      <c r="M172" s="37" t="n">
        <f aca="false">L172*TAN(C172*PI()/180)</f>
        <v>58.7740740145922</v>
      </c>
      <c r="N172" s="31"/>
    </row>
    <row r="173" customFormat="false" ht="12.75" hidden="false" customHeight="false" outlineLevel="0" collapsed="false">
      <c r="A173" s="32" t="n">
        <f aca="false">A172+1</f>
        <v>-11</v>
      </c>
      <c r="B173" s="33" t="n">
        <f aca="false">S$2+P$2-SQRT(S$2^2-P$2^2*SIN(A173*PI()/180)^2)-P$2*COS(A173*PI()/180)</f>
        <v>1.00690357623076</v>
      </c>
      <c r="C173" s="34" t="n">
        <f aca="false">ASIN($P$2/$S$2*SIN(A173*PI()/180))*180/PI()</f>
        <v>-3.2776756830549</v>
      </c>
      <c r="D173" s="33" t="n">
        <f aca="false">(P$2^2*(PI()*U$2/30)*SIN(A173*PI()/180)*COS(A173*PI()/180)/SQRT(S$2^2-P$2^2*SIN(A173*PI()/180)^2)+P$2*(PI()*U$2/30)*SIN(A173*PI()/180))/1000</f>
        <v>-9.29000801739588</v>
      </c>
      <c r="E173" s="35" t="n">
        <f aca="false">-1*(PI()^2*U$2^2*P$2*COS(PI()*A173/180)/900+SQRT(2)*PI()^2*U$2^2*P$2^2*(4*(2*S$2^2-P$2^2)*COS(PI()*A173/90)+P$2^2*(COS(PI()*A173/45)+3))/(3600*(P$2^2*COS(PI()*A173/90)+2*S$2^2-P$2^2)^(3/2)))/1000</f>
        <v>-42207.3159653832</v>
      </c>
      <c r="F173" s="33" t="n">
        <f aca="false">E173/1000</f>
        <v>-42.2073159653832</v>
      </c>
      <c r="G173" s="35" t="n">
        <f aca="false">$W$2*E173</f>
        <v>-18993.2921844225</v>
      </c>
      <c r="H173" s="33" t="n">
        <f aca="false">E173*TAN(C173*PI()/180)</f>
        <v>2417.15886518625</v>
      </c>
      <c r="I173" s="35" t="n">
        <f aca="false">$W$2*H173</f>
        <v>1087.72148933381</v>
      </c>
      <c r="J173" s="36" t="n">
        <v>23.866</v>
      </c>
      <c r="K173" s="35" t="n">
        <f aca="false">(J173-1)/10*$R$2^2*PI()/4</f>
        <v>18684.4545461776</v>
      </c>
      <c r="L173" s="35" t="n">
        <f aca="false">G173+K173</f>
        <v>-308.837638244862</v>
      </c>
      <c r="M173" s="37" t="n">
        <f aca="false">L173*TAN(C173*PI()/180)</f>
        <v>17.6867355365361</v>
      </c>
      <c r="N173" s="31"/>
    </row>
    <row r="174" customFormat="false" ht="12.75" hidden="false" customHeight="false" outlineLevel="0" collapsed="false">
      <c r="A174" s="32" t="n">
        <f aca="false">A173+1</f>
        <v>-10</v>
      </c>
      <c r="B174" s="33" t="n">
        <f aca="false">S$2+P$2-SQRT(S$2^2-P$2^2*SIN(A174*PI()/180)^2)-P$2*COS(A174*PI()/180)</f>
        <v>0.832874926389543</v>
      </c>
      <c r="C174" s="34" t="n">
        <f aca="false">ASIN($P$2/$S$2*SIN(A174*PI()/180))*180/PI()</f>
        <v>-2.98261108426422</v>
      </c>
      <c r="D174" s="33" t="n">
        <f aca="false">(P$2^2*(PI()*U$2/30)*SIN(A174*PI()/180)*COS(A174*PI()/180)/SQRT(S$2^2-P$2^2*SIN(A174*PI()/180)^2)+P$2*(PI()*U$2/30)*SIN(A174*PI()/180))/1000</f>
        <v>-8.46018163804672</v>
      </c>
      <c r="E174" s="35" t="n">
        <f aca="false">-1*(PI()^2*U$2^2*P$2*COS(PI()*A174/180)/900+SQRT(2)*PI()^2*U$2^2*P$2^2*(4*(2*S$2^2-P$2^2)*COS(PI()*A174/90)+P$2^2*(COS(PI()*A174/45)+3))/(3600*(P$2^2*COS(PI()*A174/90)+2*S$2^2-P$2^2)^(3/2)))/1000</f>
        <v>-42431.4979093034</v>
      </c>
      <c r="F174" s="33" t="n">
        <f aca="false">E174/1000</f>
        <v>-42.4314979093034</v>
      </c>
      <c r="G174" s="35" t="n">
        <f aca="false">$W$2*E174</f>
        <v>-19094.1740591865</v>
      </c>
      <c r="H174" s="33" t="n">
        <f aca="false">E174*TAN(C174*PI()/180)</f>
        <v>2210.82771456248</v>
      </c>
      <c r="I174" s="35" t="n">
        <f aca="false">$W$2*H174</f>
        <v>994.872471553114</v>
      </c>
      <c r="J174" s="36" t="n">
        <v>24.7615</v>
      </c>
      <c r="K174" s="35" t="n">
        <f aca="false">(J174-1)/10*$R$2^2*PI()/4</f>
        <v>19416.192893335</v>
      </c>
      <c r="L174" s="35" t="n">
        <f aca="false">G174+K174</f>
        <v>322.018834148519</v>
      </c>
      <c r="M174" s="37" t="n">
        <f aca="false">L174*TAN(C174*PI()/180)</f>
        <v>-16.7782943856561</v>
      </c>
      <c r="N174" s="31"/>
    </row>
    <row r="175" customFormat="false" ht="12.75" hidden="false" customHeight="false" outlineLevel="0" collapsed="false">
      <c r="A175" s="32" t="n">
        <f aca="false">A174+1</f>
        <v>-9</v>
      </c>
      <c r="B175" s="33" t="n">
        <f aca="false">S$2+P$2-SQRT(S$2^2-P$2^2*SIN(A175*PI()/180)^2)-P$2*COS(A175*PI()/180)</f>
        <v>0.675159138452521</v>
      </c>
      <c r="C175" s="34" t="n">
        <f aca="false">ASIN($P$2/$S$2*SIN(A175*PI()/180))*180/PI()</f>
        <v>-2.68671651667351</v>
      </c>
      <c r="D175" s="33" t="n">
        <f aca="false">(P$2^2*(PI()*U$2/30)*SIN(A175*PI()/180)*COS(A175*PI()/180)/SQRT(S$2^2-P$2^2*SIN(A175*PI()/180)^2)+P$2*(PI()*U$2/30)*SIN(A175*PI()/180))/1000</f>
        <v>-7.62616449765803</v>
      </c>
      <c r="E175" s="35" t="n">
        <f aca="false">-1*(PI()^2*U$2^2*P$2*COS(PI()*A175/180)/900+SQRT(2)*PI()^2*U$2^2*P$2^2*(4*(2*S$2^2-P$2^2)*COS(PI()*A175/90)+P$2^2*(COS(PI()*A175/45)+3))/(3600*(P$2^2*COS(PI()*A175/90)+2*S$2^2-P$2^2)^(3/2)))/1000</f>
        <v>-42634.7513626613</v>
      </c>
      <c r="F175" s="33" t="n">
        <f aca="false">E175/1000</f>
        <v>-42.6347513626613</v>
      </c>
      <c r="G175" s="35" t="n">
        <f aca="false">$W$2*E175</f>
        <v>-19185.6381131976</v>
      </c>
      <c r="H175" s="33" t="n">
        <f aca="false">E175*TAN(C175*PI()/180)</f>
        <v>2000.69749786219</v>
      </c>
      <c r="I175" s="35" t="n">
        <f aca="false">$W$2*H175</f>
        <v>900.313874037985</v>
      </c>
      <c r="J175" s="36" t="n">
        <v>25.545</v>
      </c>
      <c r="K175" s="35" t="n">
        <f aca="false">(J175-1)/10*$R$2^2*PI()/4</f>
        <v>20056.4128765822</v>
      </c>
      <c r="L175" s="35" t="n">
        <f aca="false">G175+K175</f>
        <v>870.77476338463</v>
      </c>
      <c r="M175" s="37" t="n">
        <f aca="false">L175*TAN(C175*PI()/180)</f>
        <v>-40.8623677780121</v>
      </c>
      <c r="N175" s="31"/>
    </row>
    <row r="176" customFormat="false" ht="12.75" hidden="false" customHeight="false" outlineLevel="0" collapsed="false">
      <c r="A176" s="32" t="n">
        <f aca="false">A175+1</f>
        <v>-8</v>
      </c>
      <c r="B176" s="33" t="n">
        <f aca="false">S$2+P$2-SQRT(S$2^2-P$2^2*SIN(A176*PI()/180)^2)-P$2*COS(A176*PI()/180)</f>
        <v>0.53383435271018</v>
      </c>
      <c r="C176" s="34" t="n">
        <f aca="false">ASIN($P$2/$S$2*SIN(A176*PI()/180))*180/PI()</f>
        <v>-2.39007482820439</v>
      </c>
      <c r="D176" s="33" t="n">
        <f aca="false">(P$2^2*(PI()*U$2/30)*SIN(A176*PI()/180)*COS(A176*PI()/180)/SQRT(S$2^2-P$2^2*SIN(A176*PI()/180)^2)+P$2*(PI()*U$2/30)*SIN(A176*PI()/180))/1000</f>
        <v>-6.78836822270467</v>
      </c>
      <c r="E176" s="35" t="n">
        <f aca="false">-1*(PI()^2*U$2^2*P$2*COS(PI()*A176/180)/900+SQRT(2)*PI()^2*U$2^2*P$2^2*(4*(2*S$2^2-P$2^2)*COS(PI()*A176/90)+P$2^2*(COS(PI()*A176/45)+3))/(3600*(P$2^2*COS(PI()*A176/90)+2*S$2^2-P$2^2)^(3/2)))/1000</f>
        <v>-42816.9496325928</v>
      </c>
      <c r="F176" s="33" t="n">
        <f aca="false">E176/1000</f>
        <v>-42.8169496325928</v>
      </c>
      <c r="G176" s="35" t="n">
        <f aca="false">$W$2*E176</f>
        <v>-19267.6273346667</v>
      </c>
      <c r="H176" s="33" t="n">
        <f aca="false">E176*TAN(C176*PI()/180)</f>
        <v>1787.13186834493</v>
      </c>
      <c r="I176" s="35" t="n">
        <f aca="false">$W$2*H176</f>
        <v>804.20934075522</v>
      </c>
      <c r="J176" s="36" t="n">
        <v>26.2445</v>
      </c>
      <c r="K176" s="35" t="n">
        <f aca="false">(J176-1)/10*$R$2^2*PI()/4</f>
        <v>20627.9940868967</v>
      </c>
      <c r="L176" s="35" t="n">
        <f aca="false">G176+K176</f>
        <v>1360.36675222997</v>
      </c>
      <c r="M176" s="37" t="n">
        <f aca="false">L176*TAN(C176*PI()/180)</f>
        <v>-56.7801956096484</v>
      </c>
      <c r="N176" s="31"/>
    </row>
    <row r="177" customFormat="false" ht="12.75" hidden="false" customHeight="false" outlineLevel="0" collapsed="false">
      <c r="A177" s="32" t="n">
        <f aca="false">A176+1</f>
        <v>-7</v>
      </c>
      <c r="B177" s="33" t="n">
        <f aca="false">S$2+P$2-SQRT(S$2^2-P$2^2*SIN(A177*PI()/180)^2)-P$2*COS(A177*PI()/180)</f>
        <v>0.408970614846979</v>
      </c>
      <c r="C177" s="34" t="n">
        <f aca="false">ASIN($P$2/$S$2*SIN(A177*PI()/180))*180/PI()</f>
        <v>-2.09276891546479</v>
      </c>
      <c r="D177" s="33" t="n">
        <f aca="false">(P$2^2*(PI()*U$2/30)*SIN(A177*PI()/180)*COS(A177*PI()/180)/SQRT(S$2^2-P$2^2*SIN(A177*PI()/180)^2)+P$2*(PI()*U$2/30)*SIN(A177*PI()/180))/1000</f>
        <v>-5.94720679288408</v>
      </c>
      <c r="E177" s="35" t="n">
        <f aca="false">-1*(PI()^2*U$2^2*P$2*COS(PI()*A177/180)/900+SQRT(2)*PI()^2*U$2^2*P$2^2*(4*(2*S$2^2-P$2^2)*COS(PI()*A177/90)+P$2^2*(COS(PI()*A177/45)+3))/(3600*(P$2^2*COS(PI()*A177/90)+2*S$2^2-P$2^2)^(3/2)))/1000</f>
        <v>-42977.9793824136</v>
      </c>
      <c r="F177" s="33" t="n">
        <f aca="false">E177/1000</f>
        <v>-42.9779793824136</v>
      </c>
      <c r="G177" s="35" t="n">
        <f aca="false">$W$2*E177</f>
        <v>-19340.0907220861</v>
      </c>
      <c r="H177" s="33" t="n">
        <f aca="false">E177*TAN(C177*PI()/180)</f>
        <v>1570.49960547366</v>
      </c>
      <c r="I177" s="35" t="n">
        <f aca="false">$W$2*H177</f>
        <v>706.724822463149</v>
      </c>
      <c r="J177" s="36" t="n">
        <v>26.986</v>
      </c>
      <c r="K177" s="35" t="n">
        <f aca="false">(J177-1)/10*$R$2^2*PI()/4</f>
        <v>21233.8946836776</v>
      </c>
      <c r="L177" s="35" t="n">
        <f aca="false">G177+K177</f>
        <v>1893.80396159143</v>
      </c>
      <c r="M177" s="37" t="n">
        <f aca="false">L177*TAN(C177*PI()/180)</f>
        <v>-69.2033087004747</v>
      </c>
      <c r="N177" s="31"/>
    </row>
    <row r="178" customFormat="false" ht="12.75" hidden="false" customHeight="false" outlineLevel="0" collapsed="false">
      <c r="A178" s="32" t="n">
        <f aca="false">A177+1</f>
        <v>-6</v>
      </c>
      <c r="B178" s="33" t="n">
        <f aca="false">S$2+P$2-SQRT(S$2^2-P$2^2*SIN(A178*PI()/180)^2)-P$2*COS(A178*PI()/180)</f>
        <v>0.300629832366823</v>
      </c>
      <c r="C178" s="34" t="n">
        <f aca="false">ASIN($P$2/$S$2*SIN(A178*PI()/180))*180/PI()</f>
        <v>-1.79488171742586</v>
      </c>
      <c r="D178" s="33" t="n">
        <f aca="false">(P$2^2*(PI()*U$2/30)*SIN(A178*PI()/180)*COS(A178*PI()/180)/SQRT(S$2^2-P$2^2*SIN(A178*PI()/180)^2)+P$2*(PI()*U$2/30)*SIN(A178*PI()/180))/1000</f>
        <v>-5.10309627928152</v>
      </c>
      <c r="E178" s="35" t="n">
        <f aca="false">-1*(PI()^2*U$2^2*P$2*COS(PI()*A178/180)/900+SQRT(2)*PI()^2*U$2^2*P$2^2*(4*(2*S$2^2-P$2^2)*COS(PI()*A178/90)+P$2^2*(COS(PI()*A178/45)+3))/(3600*(P$2^2*COS(PI()*A178/90)+2*S$2^2-P$2^2)^(3/2)))/1000</f>
        <v>-43117.7406263423</v>
      </c>
      <c r="F178" s="33" t="n">
        <f aca="false">E178/1000</f>
        <v>-43.1177406263423</v>
      </c>
      <c r="G178" s="35" t="n">
        <f aca="false">$W$2*E178</f>
        <v>-19402.983281854</v>
      </c>
      <c r="H178" s="33" t="n">
        <f aca="false">E178*TAN(C178*PI()/180)</f>
        <v>1351.17404906005</v>
      </c>
      <c r="I178" s="35" t="n">
        <f aca="false">$W$2*H178</f>
        <v>608.028322077024</v>
      </c>
      <c r="J178" s="36" t="n">
        <v>28.0495</v>
      </c>
      <c r="K178" s="35" t="n">
        <f aca="false">(J178-1)/10*$R$2^2*PI()/4</f>
        <v>22102.9105767004</v>
      </c>
      <c r="L178" s="35" t="n">
        <f aca="false">G178+K178</f>
        <v>2699.92729484634</v>
      </c>
      <c r="M178" s="37" t="n">
        <f aca="false">L178*TAN(C178*PI()/180)</f>
        <v>-84.6072090548394</v>
      </c>
      <c r="N178" s="31"/>
    </row>
    <row r="179" customFormat="false" ht="12.75" hidden="false" customHeight="false" outlineLevel="0" collapsed="false">
      <c r="A179" s="32" t="n">
        <f aca="false">A178+1</f>
        <v>-5</v>
      </c>
      <c r="B179" s="33" t="n">
        <f aca="false">S$2+P$2-SQRT(S$2^2-P$2^2*SIN(A179*PI()/180)^2)-P$2*COS(A179*PI()/180)</f>
        <v>0.208865736151637</v>
      </c>
      <c r="C179" s="34" t="n">
        <f aca="false">ASIN($P$2/$S$2*SIN(A179*PI()/180))*180/PI()</f>
        <v>-1.49649620942015</v>
      </c>
      <c r="D179" s="33" t="n">
        <f aca="false">(P$2^2*(PI()*U$2/30)*SIN(A179*PI()/180)*COS(A179*PI()/180)/SQRT(S$2^2-P$2^2*SIN(A179*PI()/180)^2)+P$2*(PI()*U$2/30)*SIN(A179*PI()/180))/1000</f>
        <v>-4.25645458264143</v>
      </c>
      <c r="E179" s="35" t="n">
        <f aca="false">-1*(PI()^2*U$2^2*P$2*COS(PI()*A179/180)/900+SQRT(2)*PI()^2*U$2^2*P$2^2*(4*(2*S$2^2-P$2^2)*COS(PI()*A179/90)+P$2^2*(COS(PI()*A179/45)+3))/(3600*(P$2^2*COS(PI()*A179/90)+2*S$2^2-P$2^2)^(3/2)))/1000</f>
        <v>-43236.1467240084</v>
      </c>
      <c r="F179" s="33" t="n">
        <f aca="false">E179/1000</f>
        <v>-43.2361467240084</v>
      </c>
      <c r="G179" s="35" t="n">
        <f aca="false">$W$2*E179</f>
        <v>-19456.2660258038</v>
      </c>
      <c r="H179" s="33" t="n">
        <f aca="false">E179*TAN(C179*PI()/180)</f>
        <v>1129.53253197257</v>
      </c>
      <c r="I179" s="35" t="n">
        <f aca="false">$W$2*H179</f>
        <v>508.289639387656</v>
      </c>
      <c r="J179" s="36" t="n">
        <v>30.42775</v>
      </c>
      <c r="K179" s="35" t="n">
        <f aca="false">(J179-1)/10*$R$2^2*PI()/4</f>
        <v>24046.2458353572</v>
      </c>
      <c r="L179" s="35" t="n">
        <f aca="false">G179+K179</f>
        <v>4589.97980955342</v>
      </c>
      <c r="M179" s="37" t="n">
        <f aca="false">L179*TAN(C179*PI()/180)</f>
        <v>-119.911969701707</v>
      </c>
      <c r="N179" s="31"/>
    </row>
    <row r="180" customFormat="false" ht="12.75" hidden="false" customHeight="false" outlineLevel="0" collapsed="false">
      <c r="A180" s="32" t="n">
        <f aca="false">A179+1</f>
        <v>-4</v>
      </c>
      <c r="B180" s="33" t="n">
        <f aca="false">S$2+P$2-SQRT(S$2^2-P$2^2*SIN(A180*PI()/180)^2)-P$2*COS(A180*PI()/180)</f>
        <v>0.133723847150854</v>
      </c>
      <c r="C180" s="34" t="n">
        <f aca="false">ASIN($P$2/$S$2*SIN(A180*PI()/180))*180/PI()</f>
        <v>-1.19769539742157</v>
      </c>
      <c r="D180" s="33" t="n">
        <f aca="false">(P$2^2*(PI()*U$2/30)*SIN(A180*PI()/180)*COS(A180*PI()/180)/SQRT(S$2^2-P$2^2*SIN(A180*PI()/180)^2)+P$2*(PI()*U$2/30)*SIN(A180*PI()/180))/1000</f>
        <v>-3.40770117174597</v>
      </c>
      <c r="E180" s="35" t="n">
        <f aca="false">-1*(PI()^2*U$2^2*P$2*COS(PI()*A180/180)/900+SQRT(2)*PI()^2*U$2^2*P$2^2*(4*(2*S$2^2-P$2^2)*COS(PI()*A180/90)+P$2^2*(COS(PI()*A180/45)+3))/(3600*(P$2^2*COS(PI()*A180/90)+2*S$2^2-P$2^2)^(3/2)))/1000</f>
        <v>-43333.1243750607</v>
      </c>
      <c r="F180" s="33" t="n">
        <f aca="false">E180/1000</f>
        <v>-43.3331243750607</v>
      </c>
      <c r="G180" s="35" t="n">
        <f aca="false">$W$2*E180</f>
        <v>-19499.9059687773</v>
      </c>
      <c r="H180" s="33" t="n">
        <f aca="false">E180*TAN(C180*PI()/180)</f>
        <v>905.955811663703</v>
      </c>
      <c r="I180" s="35" t="n">
        <f aca="false">$W$2*H180</f>
        <v>407.680115248666</v>
      </c>
      <c r="J180" s="36" t="n">
        <v>31.21125</v>
      </c>
      <c r="K180" s="35" t="n">
        <f aca="false">(J180-1)/10*$R$2^2*PI()/4</f>
        <v>24686.4658186044</v>
      </c>
      <c r="L180" s="35" t="n">
        <f aca="false">G180+K180</f>
        <v>5186.55984982706</v>
      </c>
      <c r="M180" s="37" t="n">
        <f aca="false">L180*TAN(C180*PI()/180)</f>
        <v>-108.434231462819</v>
      </c>
      <c r="N180" s="31"/>
    </row>
    <row r="181" customFormat="false" ht="12.75" hidden="false" customHeight="false" outlineLevel="0" collapsed="false">
      <c r="A181" s="32" t="n">
        <f aca="false">A180+1</f>
        <v>-3</v>
      </c>
      <c r="B181" s="33" t="n">
        <f aca="false">S$2+P$2-SQRT(S$2^2-P$2^2*SIN(A181*PI()/180)^2)-P$2*COS(A181*PI()/180)</f>
        <v>0.0752414481994705</v>
      </c>
      <c r="C181" s="34" t="n">
        <f aca="false">ASIN($P$2/$S$2*SIN(A181*PI()/180))*180/PI()</f>
        <v>-0.898562312567516</v>
      </c>
      <c r="D181" s="33" t="n">
        <f aca="false">(P$2^2*(PI()*U$2/30)*SIN(A181*PI()/180)*COS(A181*PI()/180)/SQRT(S$2^2-P$2^2*SIN(A181*PI()/180)^2)+P$2*(PI()*U$2/30)*SIN(A181*PI()/180))/1000</f>
        <v>-2.55725682189602</v>
      </c>
      <c r="E181" s="35" t="n">
        <f aca="false">-1*(PI()^2*U$2^2*P$2*COS(PI()*A181/180)/900+SQRT(2)*PI()^2*U$2^2*P$2^2*(4*(2*S$2^2-P$2^2)*COS(PI()*A181/90)+P$2^2*(COS(PI()*A181/45)+3))/(3600*(P$2^2*COS(PI()*A181/90)+2*S$2^2-P$2^2)^(3/2)))/1000</f>
        <v>-43408.6136141456</v>
      </c>
      <c r="F181" s="33" t="n">
        <f aca="false">E181/1000</f>
        <v>-43.4086136141456</v>
      </c>
      <c r="G181" s="35" t="n">
        <f aca="false">$W$2*E181</f>
        <v>-19533.8761263655</v>
      </c>
      <c r="H181" s="33" t="n">
        <f aca="false">E181*TAN(C181*PI()/180)</f>
        <v>680.827500742165</v>
      </c>
      <c r="I181" s="35" t="n">
        <f aca="false">$W$2*H181</f>
        <v>306.372375333974</v>
      </c>
      <c r="J181" s="36" t="n">
        <v>31.32325</v>
      </c>
      <c r="K181" s="35" t="n">
        <f aca="false">(J181-1)/10*$R$2^2*PI()/4</f>
        <v>24777.9841825146</v>
      </c>
      <c r="L181" s="35" t="n">
        <f aca="false">G181+K181</f>
        <v>5244.1080561491</v>
      </c>
      <c r="M181" s="37" t="n">
        <f aca="false">L181*TAN(C181*PI()/180)</f>
        <v>-82.2494128291251</v>
      </c>
      <c r="N181" s="31"/>
    </row>
    <row r="182" customFormat="false" ht="12.75" hidden="false" customHeight="false" outlineLevel="0" collapsed="false">
      <c r="A182" s="32" t="n">
        <f aca="false">A181+1</f>
        <v>-2</v>
      </c>
      <c r="B182" s="33" t="n">
        <f aca="false">S$2+P$2-SQRT(S$2^2-P$2^2*SIN(A182*PI()/180)^2)-P$2*COS(A182*PI()/180)</f>
        <v>0.0334475609633316</v>
      </c>
      <c r="C182" s="34" t="n">
        <f aca="false">ASIN($P$2/$S$2*SIN(A182*PI()/180))*180/PI()</f>
        <v>-0.599180005883033</v>
      </c>
      <c r="D182" s="33" t="n">
        <f aca="false">(P$2^2*(PI()*U$2/30)*SIN(A182*PI()/180)*COS(A182*PI()/180)/SQRT(S$2^2-P$2^2*SIN(A182*PI()/180)^2)+P$2*(PI()*U$2/30)*SIN(A182*PI()/180))/1000</f>
        <v>-1.70554335348517</v>
      </c>
      <c r="E182" s="35" t="n">
        <f aca="false">-1*(PI()^2*U$2^2*P$2*COS(PI()*A182/180)/900+SQRT(2)*PI()^2*U$2^2*P$2^2*(4*(2*S$2^2-P$2^2)*COS(PI()*A182/90)+P$2^2*(COS(PI()*A182/45)+3))/(3600*(P$2^2*COS(PI()*A182/90)+2*S$2^2-P$2^2)^(3/2)))/1000</f>
        <v>-43462.567806486</v>
      </c>
      <c r="F182" s="33" t="n">
        <f aca="false">E182/1000</f>
        <v>-43.462567806486</v>
      </c>
      <c r="G182" s="35" t="n">
        <f aca="false">$W$2*E182</f>
        <v>-19558.1555129187</v>
      </c>
      <c r="H182" s="33" t="n">
        <f aca="false">E182*TAN(C182*PI()/180)</f>
        <v>454.533496789671</v>
      </c>
      <c r="I182" s="35" t="n">
        <f aca="false">$W$2*H182</f>
        <v>204.540073555352</v>
      </c>
      <c r="J182" s="36" t="n">
        <v>33.47775</v>
      </c>
      <c r="K182" s="35" t="n">
        <f aca="false">(J182-1)/10*$R$2^2*PI()/4</f>
        <v>26538.4869954133</v>
      </c>
      <c r="L182" s="35" t="n">
        <f aca="false">G182+K182</f>
        <v>6980.33148249454</v>
      </c>
      <c r="M182" s="37" t="n">
        <f aca="false">L182*TAN(C182*PI()/180)</f>
        <v>-73.0006218596175</v>
      </c>
      <c r="N182" s="31"/>
    </row>
    <row r="183" customFormat="false" ht="12.75" hidden="false" customHeight="false" outlineLevel="0" collapsed="false">
      <c r="A183" s="32" t="n">
        <f aca="false">A182+1</f>
        <v>-1</v>
      </c>
      <c r="B183" s="33" t="n">
        <f aca="false">S$2+P$2-SQRT(S$2^2-P$2^2*SIN(A183*PI()/180)^2)-P$2*COS(A183*PI()/180)</f>
        <v>0.00836292800941862</v>
      </c>
      <c r="C183" s="34" t="n">
        <f aca="false">ASIN($P$2/$S$2*SIN(A183*PI()/180))*180/PI()</f>
        <v>-0.299631543167025</v>
      </c>
      <c r="D183" s="33" t="n">
        <f aca="false">(P$2^2*(PI()*U$2/30)*SIN(A183*PI()/180)*COS(A183*PI()/180)/SQRT(S$2^2-P$2^2*SIN(A183*PI()/180)^2)+P$2*(PI()*U$2/30)*SIN(A183*PI()/180))/1000</f>
        <v>-0.852983370652884</v>
      </c>
      <c r="E183" s="35" t="n">
        <f aca="false">-1*(PI()^2*U$2^2*P$2*COS(PI()*A183/180)/900+SQRT(2)*PI()^2*U$2^2*P$2^2*(4*(2*S$2^2-P$2^2)*COS(PI()*A183/90)+P$2^2*(COS(PI()*A183/45)+3))/(3600*(P$2^2*COS(PI()*A183/90)+2*S$2^2-P$2^2)^(3/2)))/1000</f>
        <v>-43494.9536442472</v>
      </c>
      <c r="F183" s="33" t="n">
        <f aca="false">E183/1000</f>
        <v>-43.4949536442472</v>
      </c>
      <c r="G183" s="35" t="n">
        <f aca="false">$W$2*E183</f>
        <v>-19572.7291399113</v>
      </c>
      <c r="H183" s="33" t="n">
        <f aca="false">E183*TAN(C183*PI()/180)</f>
        <v>227.461411599961</v>
      </c>
      <c r="I183" s="35" t="n">
        <f aca="false">$W$2*H183</f>
        <v>102.357635219982</v>
      </c>
      <c r="J183" s="36" t="n">
        <v>34.0655</v>
      </c>
      <c r="K183" s="35" t="n">
        <f aca="false">(J183-1)/10*$R$2^2*PI()/4</f>
        <v>27018.7541238798</v>
      </c>
      <c r="L183" s="35" t="n">
        <f aca="false">G183+K183</f>
        <v>7446.02498396852</v>
      </c>
      <c r="M183" s="37" t="n">
        <f aca="false">L183*TAN(C183*PI()/180)</f>
        <v>-38.9397668408843</v>
      </c>
      <c r="N183" s="31"/>
    </row>
    <row r="184" customFormat="false" ht="12.75" hidden="false" customHeight="false" outlineLevel="0" collapsed="false">
      <c r="A184" s="32" t="n">
        <f aca="false">A183+1</f>
        <v>0</v>
      </c>
      <c r="B184" s="33" t="n">
        <f aca="false">S$2+P$2-SQRT(S$2^2-P$2^2*SIN(A184*PI()/180)^2)-P$2*COS(A184*PI()/180)</f>
        <v>0</v>
      </c>
      <c r="C184" s="34" t="n">
        <f aca="false">ASIN($P$2/$S$2*SIN(A184*PI()/180))*180/PI()</f>
        <v>0</v>
      </c>
      <c r="D184" s="33" t="n">
        <f aca="false">(P$2^2*(PI()*U$2/30)*SIN(A184*PI()/180)*COS(A184*PI()/180)/SQRT(S$2^2-P$2^2*SIN(A184*PI()/180)^2)+P$2*(PI()*U$2/30)*SIN(A184*PI()/180))/1000</f>
        <v>0</v>
      </c>
      <c r="E184" s="35" t="n">
        <f aca="false">-1*(PI()^2*U$2^2*P$2*COS(PI()*A184/180)/900+SQRT(2)*PI()^2*U$2^2*P$2^2*(4*(2*S$2^2-P$2^2)*COS(PI()*A184/90)+P$2^2*(COS(PI()*A184/45)+3))/(3600*(P$2^2*COS(PI()*A184/90)+2*S$2^2-P$2^2)^(3/2)))/1000</f>
        <v>-43505.7511438378</v>
      </c>
      <c r="F184" s="33" t="n">
        <f aca="false">E184/1000</f>
        <v>-43.5057511438378</v>
      </c>
      <c r="G184" s="35" t="n">
        <f aca="false">$W$2*E184</f>
        <v>-19577.588014727</v>
      </c>
      <c r="H184" s="33" t="n">
        <f aca="false">E184*TAN(C184*PI()/180)</f>
        <v>-0</v>
      </c>
      <c r="I184" s="35" t="n">
        <f aca="false">$W$2*H184</f>
        <v>-0</v>
      </c>
      <c r="J184" s="36" t="n">
        <v>35.29675</v>
      </c>
      <c r="K184" s="35" t="n">
        <f aca="false">(J184-1)/10*$R$2^2*PI()/4</f>
        <v>28024.8432807057</v>
      </c>
      <c r="L184" s="35" t="n">
        <f aca="false">G184+K184</f>
        <v>8447.25526597871</v>
      </c>
      <c r="M184" s="37" t="n">
        <f aca="false">L184*TAN(C184*PI()/180)</f>
        <v>0</v>
      </c>
      <c r="N184" s="31"/>
    </row>
    <row r="185" customFormat="false" ht="12.75" hidden="false" customHeight="false" outlineLevel="0" collapsed="false">
      <c r="A185" s="32" t="n">
        <f aca="false">A184+1</f>
        <v>1</v>
      </c>
      <c r="B185" s="33" t="n">
        <f aca="false">S$2+P$2-SQRT(S$2^2-P$2^2*SIN(A185*PI()/180)^2)-P$2*COS(A185*PI()/180)</f>
        <v>0.00836292800941862</v>
      </c>
      <c r="C185" s="34" t="n">
        <f aca="false">ASIN($P$2/$S$2*SIN(A185*PI()/180))*180/PI()</f>
        <v>0.299631543167025</v>
      </c>
      <c r="D185" s="33" t="n">
        <f aca="false">(P$2^2*(PI()*U$2/30)*SIN(A185*PI()/180)*COS(A185*PI()/180)/SQRT(S$2^2-P$2^2*SIN(A185*PI()/180)^2)+P$2*(PI()*U$2/30)*SIN(A185*PI()/180))/1000</f>
        <v>0.852983370652884</v>
      </c>
      <c r="E185" s="35" t="n">
        <f aca="false">-1*(PI()^2*U$2^2*P$2*COS(PI()*A185/180)/900+SQRT(2)*PI()^2*U$2^2*P$2^2*(4*(2*S$2^2-P$2^2)*COS(PI()*A185/90)+P$2^2*(COS(PI()*A185/45)+3))/(3600*(P$2^2*COS(PI()*A185/90)+2*S$2^2-P$2^2)^(3/2)))/1000</f>
        <v>-43494.9536442472</v>
      </c>
      <c r="F185" s="33" t="n">
        <f aca="false">E185/1000</f>
        <v>-43.4949536442472</v>
      </c>
      <c r="G185" s="35" t="n">
        <f aca="false">$W$2*E185</f>
        <v>-19572.7291399113</v>
      </c>
      <c r="H185" s="33" t="n">
        <f aca="false">E185*TAN(C185*PI()/180)</f>
        <v>-227.461411599961</v>
      </c>
      <c r="I185" s="35" t="n">
        <f aca="false">$W$2*H185</f>
        <v>-102.357635219982</v>
      </c>
      <c r="J185" s="36" t="n">
        <v>36.486</v>
      </c>
      <c r="K185" s="35" t="n">
        <f aca="false">(J185-1)/10*$R$2^2*PI()/4</f>
        <v>28996.6130510652</v>
      </c>
      <c r="L185" s="35" t="n">
        <f aca="false">G185+K185</f>
        <v>9423.88391115399</v>
      </c>
      <c r="M185" s="37" t="n">
        <f aca="false">L185*TAN(C185*PI()/180)</f>
        <v>49.2831870730999</v>
      </c>
      <c r="N185" s="31"/>
    </row>
    <row r="186" customFormat="false" ht="12.75" hidden="false" customHeight="false" outlineLevel="0" collapsed="false">
      <c r="A186" s="32" t="n">
        <f aca="false">A185+1</f>
        <v>2</v>
      </c>
      <c r="B186" s="33" t="n">
        <f aca="false">S$2+P$2-SQRT(S$2^2-P$2^2*SIN(A186*PI()/180)^2)-P$2*COS(A186*PI()/180)</f>
        <v>0.0334475609633316</v>
      </c>
      <c r="C186" s="34" t="n">
        <f aca="false">ASIN($P$2/$S$2*SIN(A186*PI()/180))*180/PI()</f>
        <v>0.599180005883033</v>
      </c>
      <c r="D186" s="33" t="n">
        <f aca="false">(P$2^2*(PI()*U$2/30)*SIN(A186*PI()/180)*COS(A186*PI()/180)/SQRT(S$2^2-P$2^2*SIN(A186*PI()/180)^2)+P$2*(PI()*U$2/30)*SIN(A186*PI()/180))/1000</f>
        <v>1.70554335348517</v>
      </c>
      <c r="E186" s="35" t="n">
        <f aca="false">-1*(PI()^2*U$2^2*P$2*COS(PI()*A186/180)/900+SQRT(2)*PI()^2*U$2^2*P$2^2*(4*(2*S$2^2-P$2^2)*COS(PI()*A186/90)+P$2^2*(COS(PI()*A186/45)+3))/(3600*(P$2^2*COS(PI()*A186/90)+2*S$2^2-P$2^2)^(3/2)))/1000</f>
        <v>-43462.567806486</v>
      </c>
      <c r="F186" s="33" t="n">
        <f aca="false">E186/1000</f>
        <v>-43.462567806486</v>
      </c>
      <c r="G186" s="35" t="n">
        <f aca="false">$W$2*E186</f>
        <v>-19558.1555129187</v>
      </c>
      <c r="H186" s="33" t="n">
        <f aca="false">E186*TAN(C186*PI()/180)</f>
        <v>-454.533496789671</v>
      </c>
      <c r="I186" s="35" t="n">
        <f aca="false">$W$2*H186</f>
        <v>-204.540073555352</v>
      </c>
      <c r="J186" s="36" t="n">
        <v>36.192</v>
      </c>
      <c r="K186" s="35" t="n">
        <f aca="false">(J186-1)/10*$R$2^2*PI()/4</f>
        <v>28756.3773458008</v>
      </c>
      <c r="L186" s="35" t="n">
        <f aca="false">G186+K186</f>
        <v>9198.22183288213</v>
      </c>
      <c r="M186" s="37" t="n">
        <f aca="false">L186*TAN(C186*PI()/180)</f>
        <v>96.1954192987899</v>
      </c>
      <c r="N186" s="31"/>
    </row>
    <row r="187" customFormat="false" ht="12.75" hidden="false" customHeight="false" outlineLevel="0" collapsed="false">
      <c r="A187" s="32" t="n">
        <f aca="false">A186+1</f>
        <v>3</v>
      </c>
      <c r="B187" s="33" t="n">
        <f aca="false">S$2+P$2-SQRT(S$2^2-P$2^2*SIN(A187*PI()/180)^2)-P$2*COS(A187*PI()/180)</f>
        <v>0.0752414481994705</v>
      </c>
      <c r="C187" s="34" t="n">
        <f aca="false">ASIN($P$2/$S$2*SIN(A187*PI()/180))*180/PI()</f>
        <v>0.898562312567516</v>
      </c>
      <c r="D187" s="33" t="n">
        <f aca="false">(P$2^2*(PI()*U$2/30)*SIN(A187*PI()/180)*COS(A187*PI()/180)/SQRT(S$2^2-P$2^2*SIN(A187*PI()/180)^2)+P$2*(PI()*U$2/30)*SIN(A187*PI()/180))/1000</f>
        <v>2.55725682189602</v>
      </c>
      <c r="E187" s="35" t="n">
        <f aca="false">-1*(PI()^2*U$2^2*P$2*COS(PI()*A187/180)/900+SQRT(2)*PI()^2*U$2^2*P$2^2*(4*(2*S$2^2-P$2^2)*COS(PI()*A187/90)+P$2^2*(COS(PI()*A187/45)+3))/(3600*(P$2^2*COS(PI()*A187/90)+2*S$2^2-P$2^2)^(3/2)))/1000</f>
        <v>-43408.6136141456</v>
      </c>
      <c r="F187" s="33" t="n">
        <f aca="false">E187/1000</f>
        <v>-43.4086136141456</v>
      </c>
      <c r="G187" s="35" t="n">
        <f aca="false">$W$2*E187</f>
        <v>-19533.8761263655</v>
      </c>
      <c r="H187" s="33" t="n">
        <f aca="false">E187*TAN(C187*PI()/180)</f>
        <v>-680.827500742165</v>
      </c>
      <c r="I187" s="35" t="n">
        <f aca="false">$W$2*H187</f>
        <v>-306.372375333974</v>
      </c>
      <c r="J187" s="36" t="n">
        <v>38.34675</v>
      </c>
      <c r="K187" s="35" t="n">
        <f aca="false">(J187-1)/10*$R$2^2*PI()/4</f>
        <v>30517.0844407617</v>
      </c>
      <c r="L187" s="35" t="n">
        <f aca="false">G187+K187</f>
        <v>10983.2083143962</v>
      </c>
      <c r="M187" s="37" t="n">
        <f aca="false">L187*TAN(C187*PI()/180)</f>
        <v>172.262360951887</v>
      </c>
      <c r="N187" s="31"/>
    </row>
    <row r="188" customFormat="false" ht="12.75" hidden="false" customHeight="false" outlineLevel="0" collapsed="false">
      <c r="A188" s="32" t="n">
        <f aca="false">A187+1</f>
        <v>4</v>
      </c>
      <c r="B188" s="33" t="n">
        <f aca="false">S$2+P$2-SQRT(S$2^2-P$2^2*SIN(A188*PI()/180)^2)-P$2*COS(A188*PI()/180)</f>
        <v>0.133723847150854</v>
      </c>
      <c r="C188" s="34" t="n">
        <f aca="false">ASIN($P$2/$S$2*SIN(A188*PI()/180))*180/PI()</f>
        <v>1.19769539742157</v>
      </c>
      <c r="D188" s="33" t="n">
        <f aca="false">(P$2^2*(PI()*U$2/30)*SIN(A188*PI()/180)*COS(A188*PI()/180)/SQRT(S$2^2-P$2^2*SIN(A188*PI()/180)^2)+P$2*(PI()*U$2/30)*SIN(A188*PI()/180))/1000</f>
        <v>3.40770117174597</v>
      </c>
      <c r="E188" s="35" t="n">
        <f aca="false">-1*(PI()^2*U$2^2*P$2*COS(PI()*A188/180)/900+SQRT(2)*PI()^2*U$2^2*P$2^2*(4*(2*S$2^2-P$2^2)*COS(PI()*A188/90)+P$2^2*(COS(PI()*A188/45)+3))/(3600*(P$2^2*COS(PI()*A188/90)+2*S$2^2-P$2^2)^(3/2)))/1000</f>
        <v>-43333.1243750607</v>
      </c>
      <c r="F188" s="33" t="n">
        <f aca="false">E188/1000</f>
        <v>-43.3331243750607</v>
      </c>
      <c r="G188" s="35" t="n">
        <f aca="false">$W$2*E188</f>
        <v>-19499.9059687773</v>
      </c>
      <c r="H188" s="33" t="n">
        <f aca="false">E188*TAN(C188*PI()/180)</f>
        <v>-905.955811663703</v>
      </c>
      <c r="I188" s="35" t="n">
        <f aca="false">$W$2*H188</f>
        <v>-407.680115248666</v>
      </c>
      <c r="J188" s="36" t="n">
        <v>39.14425</v>
      </c>
      <c r="K188" s="35" t="n">
        <f aca="false">(J188-1)/10*$R$2^2*PI()/4</f>
        <v>31168.7442194977</v>
      </c>
      <c r="L188" s="35" t="n">
        <f aca="false">G188+K188</f>
        <v>11668.8382507204</v>
      </c>
      <c r="M188" s="37" t="n">
        <f aca="false">L188*TAN(C188*PI()/180)</f>
        <v>243.957757052201</v>
      </c>
      <c r="N188" s="31"/>
    </row>
    <row r="189" customFormat="false" ht="12.75" hidden="false" customHeight="false" outlineLevel="0" collapsed="false">
      <c r="A189" s="32" t="n">
        <f aca="false">A188+1</f>
        <v>5</v>
      </c>
      <c r="B189" s="33" t="n">
        <f aca="false">S$2+P$2-SQRT(S$2^2-P$2^2*SIN(A189*PI()/180)^2)-P$2*COS(A189*PI()/180)</f>
        <v>0.208865736151637</v>
      </c>
      <c r="C189" s="34" t="n">
        <f aca="false">ASIN($P$2/$S$2*SIN(A189*PI()/180))*180/PI()</f>
        <v>1.49649620942015</v>
      </c>
      <c r="D189" s="33" t="n">
        <f aca="false">(P$2^2*(PI()*U$2/30)*SIN(A189*PI()/180)*COS(A189*PI()/180)/SQRT(S$2^2-P$2^2*SIN(A189*PI()/180)^2)+P$2*(PI()*U$2/30)*SIN(A189*PI()/180))/1000</f>
        <v>4.25645458264143</v>
      </c>
      <c r="E189" s="35" t="n">
        <f aca="false">-1*(PI()^2*U$2^2*P$2*COS(PI()*A189/180)/900+SQRT(2)*PI()^2*U$2^2*P$2^2*(4*(2*S$2^2-P$2^2)*COS(PI()*A189/90)+P$2^2*(COS(PI()*A189/45)+3))/(3600*(P$2^2*COS(PI()*A189/90)+2*S$2^2-P$2^2)^(3/2)))/1000</f>
        <v>-43236.1467240084</v>
      </c>
      <c r="F189" s="33" t="n">
        <f aca="false">E189/1000</f>
        <v>-43.2361467240084</v>
      </c>
      <c r="G189" s="35" t="n">
        <f aca="false">$W$2*E189</f>
        <v>-19456.2660258038</v>
      </c>
      <c r="H189" s="33" t="n">
        <f aca="false">E189*TAN(C189*PI()/180)</f>
        <v>-1129.53253197257</v>
      </c>
      <c r="I189" s="35" t="n">
        <f aca="false">$W$2*H189</f>
        <v>-508.289639387656</v>
      </c>
      <c r="J189" s="36" t="n">
        <v>38.4725</v>
      </c>
      <c r="K189" s="35" t="n">
        <f aca="false">(J189-1)/10*$R$2^2*PI()/4</f>
        <v>30619.8383180985</v>
      </c>
      <c r="L189" s="35" t="n">
        <f aca="false">G189+K189</f>
        <v>11163.5722922947</v>
      </c>
      <c r="M189" s="37" t="n">
        <f aca="false">L189*TAN(C189*PI()/180)</f>
        <v>291.645279068602</v>
      </c>
      <c r="N189" s="31"/>
    </row>
    <row r="190" customFormat="false" ht="12.75" hidden="false" customHeight="false" outlineLevel="0" collapsed="false">
      <c r="A190" s="32" t="n">
        <f aca="false">A189+1</f>
        <v>6</v>
      </c>
      <c r="B190" s="33" t="n">
        <f aca="false">S$2+P$2-SQRT(S$2^2-P$2^2*SIN(A190*PI()/180)^2)-P$2*COS(A190*PI()/180)</f>
        <v>0.300629832366823</v>
      </c>
      <c r="C190" s="34" t="n">
        <f aca="false">ASIN($P$2/$S$2*SIN(A190*PI()/180))*180/PI()</f>
        <v>1.79488171742586</v>
      </c>
      <c r="D190" s="33" t="n">
        <f aca="false">(P$2^2*(PI()*U$2/30)*SIN(A190*PI()/180)*COS(A190*PI()/180)/SQRT(S$2^2-P$2^2*SIN(A190*PI()/180)^2)+P$2*(PI()*U$2/30)*SIN(A190*PI()/180))/1000</f>
        <v>5.10309627928152</v>
      </c>
      <c r="E190" s="35" t="n">
        <f aca="false">-1*(PI()^2*U$2^2*P$2*COS(PI()*A190/180)/900+SQRT(2)*PI()^2*U$2^2*P$2^2*(4*(2*S$2^2-P$2^2)*COS(PI()*A190/90)+P$2^2*(COS(PI()*A190/45)+3))/(3600*(P$2^2*COS(PI()*A190/90)+2*S$2^2-P$2^2)^(3/2)))/1000</f>
        <v>-43117.7406263423</v>
      </c>
      <c r="F190" s="33" t="n">
        <f aca="false">E190/1000</f>
        <v>-43.1177406263423</v>
      </c>
      <c r="G190" s="35" t="n">
        <f aca="false">$W$2*E190</f>
        <v>-19402.983281854</v>
      </c>
      <c r="H190" s="33" t="n">
        <f aca="false">E190*TAN(C190*PI()/180)</f>
        <v>-1351.17404906005</v>
      </c>
      <c r="I190" s="35" t="n">
        <f aca="false">$W$2*H190</f>
        <v>-608.028322077024</v>
      </c>
      <c r="J190" s="36" t="n">
        <v>38.80825</v>
      </c>
      <c r="K190" s="35" t="n">
        <f aca="false">(J190-1)/10*$R$2^2*PI()/4</f>
        <v>30894.1891277669</v>
      </c>
      <c r="L190" s="35" t="n">
        <f aca="false">G190+K190</f>
        <v>11491.2058459129</v>
      </c>
      <c r="M190" s="37" t="n">
        <f aca="false">L190*TAN(C190*PI()/180)</f>
        <v>360.09816158871</v>
      </c>
      <c r="N190" s="31"/>
    </row>
    <row r="191" customFormat="false" ht="12.75" hidden="false" customHeight="false" outlineLevel="0" collapsed="false">
      <c r="A191" s="32" t="n">
        <f aca="false">A190+1</f>
        <v>7</v>
      </c>
      <c r="B191" s="33" t="n">
        <f aca="false">S$2+P$2-SQRT(S$2^2-P$2^2*SIN(A191*PI()/180)^2)-P$2*COS(A191*PI()/180)</f>
        <v>0.408970614846979</v>
      </c>
      <c r="C191" s="34" t="n">
        <f aca="false">ASIN($P$2/$S$2*SIN(A191*PI()/180))*180/PI()</f>
        <v>2.09276891546479</v>
      </c>
      <c r="D191" s="33" t="n">
        <f aca="false">(P$2^2*(PI()*U$2/30)*SIN(A191*PI()/180)*COS(A191*PI()/180)/SQRT(S$2^2-P$2^2*SIN(A191*PI()/180)^2)+P$2*(PI()*U$2/30)*SIN(A191*PI()/180))/1000</f>
        <v>5.94720679288408</v>
      </c>
      <c r="E191" s="35" t="n">
        <f aca="false">-1*(PI()^2*U$2^2*P$2*COS(PI()*A191/180)/900+SQRT(2)*PI()^2*U$2^2*P$2^2*(4*(2*S$2^2-P$2^2)*COS(PI()*A191/90)+P$2^2*(COS(PI()*A191/45)+3))/(3600*(P$2^2*COS(PI()*A191/90)+2*S$2^2-P$2^2)^(3/2)))/1000</f>
        <v>-42977.9793824136</v>
      </c>
      <c r="F191" s="33" t="n">
        <f aca="false">E191/1000</f>
        <v>-42.9779793824136</v>
      </c>
      <c r="G191" s="35" t="n">
        <f aca="false">$W$2*E191</f>
        <v>-19340.0907220861</v>
      </c>
      <c r="H191" s="33" t="n">
        <f aca="false">E191*TAN(C191*PI()/180)</f>
        <v>-1570.49960547366</v>
      </c>
      <c r="I191" s="35" t="n">
        <f aca="false">$W$2*H191</f>
        <v>-706.724822463149</v>
      </c>
      <c r="J191" s="36" t="n">
        <v>38.96225</v>
      </c>
      <c r="K191" s="35" t="n">
        <f aca="false">(J191-1)/10*$R$2^2*PI()/4</f>
        <v>31020.0268781435</v>
      </c>
      <c r="L191" s="35" t="n">
        <f aca="false">G191+K191</f>
        <v>11679.9361560574</v>
      </c>
      <c r="M191" s="37" t="n">
        <f aca="false">L191*TAN(C191*PI()/180)</f>
        <v>426.807760360921</v>
      </c>
      <c r="N191" s="31"/>
    </row>
    <row r="192" customFormat="false" ht="12.75" hidden="false" customHeight="false" outlineLevel="0" collapsed="false">
      <c r="A192" s="32" t="n">
        <f aca="false">A191+1</f>
        <v>8</v>
      </c>
      <c r="B192" s="33" t="n">
        <f aca="false">S$2+P$2-SQRT(S$2^2-P$2^2*SIN(A192*PI()/180)^2)-P$2*COS(A192*PI()/180)</f>
        <v>0.53383435271018</v>
      </c>
      <c r="C192" s="34" t="n">
        <f aca="false">ASIN($P$2/$S$2*SIN(A192*PI()/180))*180/PI()</f>
        <v>2.39007482820439</v>
      </c>
      <c r="D192" s="33" t="n">
        <f aca="false">(P$2^2*(PI()*U$2/30)*SIN(A192*PI()/180)*COS(A192*PI()/180)/SQRT(S$2^2-P$2^2*SIN(A192*PI()/180)^2)+P$2*(PI()*U$2/30)*SIN(A192*PI()/180))/1000</f>
        <v>6.78836822270467</v>
      </c>
      <c r="E192" s="35" t="n">
        <f aca="false">-1*(PI()^2*U$2^2*P$2*COS(PI()*A192/180)/900+SQRT(2)*PI()^2*U$2^2*P$2^2*(4*(2*S$2^2-P$2^2)*COS(PI()*A192/90)+P$2^2*(COS(PI()*A192/45)+3))/(3600*(P$2^2*COS(PI()*A192/90)+2*S$2^2-P$2^2)^(3/2)))/1000</f>
        <v>-42816.9496325928</v>
      </c>
      <c r="F192" s="33" t="n">
        <f aca="false">E192/1000</f>
        <v>-42.8169496325928</v>
      </c>
      <c r="G192" s="35" t="n">
        <f aca="false">$W$2*E192</f>
        <v>-19267.6273346667</v>
      </c>
      <c r="H192" s="33" t="n">
        <f aca="false">E192*TAN(C192*PI()/180)</f>
        <v>-1787.13186834493</v>
      </c>
      <c r="I192" s="35" t="n">
        <f aca="false">$W$2*H192</f>
        <v>-804.20934075522</v>
      </c>
      <c r="J192" s="36" t="n">
        <v>39.536</v>
      </c>
      <c r="K192" s="35" t="n">
        <f aca="false">(J192-1)/10*$R$2^2*PI()/4</f>
        <v>31488.8542111213</v>
      </c>
      <c r="L192" s="35" t="n">
        <f aca="false">G192+K192</f>
        <v>12221.2268764546</v>
      </c>
      <c r="M192" s="37" t="n">
        <f aca="false">L192*TAN(C192*PI()/180)</f>
        <v>510.100420711894</v>
      </c>
      <c r="N192" s="31"/>
    </row>
    <row r="193" customFormat="false" ht="12.75" hidden="false" customHeight="false" outlineLevel="0" collapsed="false">
      <c r="A193" s="32" t="n">
        <f aca="false">A192+1</f>
        <v>9</v>
      </c>
      <c r="B193" s="33" t="n">
        <f aca="false">S$2+P$2-SQRT(S$2^2-P$2^2*SIN(A193*PI()/180)^2)-P$2*COS(A193*PI()/180)</f>
        <v>0.675159138452521</v>
      </c>
      <c r="C193" s="34" t="n">
        <f aca="false">ASIN($P$2/$S$2*SIN(A193*PI()/180))*180/PI()</f>
        <v>2.68671651667351</v>
      </c>
      <c r="D193" s="33" t="n">
        <f aca="false">(P$2^2*(PI()*U$2/30)*SIN(A193*PI()/180)*COS(A193*PI()/180)/SQRT(S$2^2-P$2^2*SIN(A193*PI()/180)^2)+P$2*(PI()*U$2/30)*SIN(A193*PI()/180))/1000</f>
        <v>7.62616449765803</v>
      </c>
      <c r="E193" s="35" t="n">
        <f aca="false">-1*(PI()^2*U$2^2*P$2*COS(PI()*A193/180)/900+SQRT(2)*PI()^2*U$2^2*P$2^2*(4*(2*S$2^2-P$2^2)*COS(PI()*A193/90)+P$2^2*(COS(PI()*A193/45)+3))/(3600*(P$2^2*COS(PI()*A193/90)+2*S$2^2-P$2^2)^(3/2)))/1000</f>
        <v>-42634.7513626613</v>
      </c>
      <c r="F193" s="33" t="n">
        <f aca="false">E193/1000</f>
        <v>-42.6347513626613</v>
      </c>
      <c r="G193" s="35" t="n">
        <f aca="false">$W$2*E193</f>
        <v>-19185.6381131976</v>
      </c>
      <c r="H193" s="33" t="n">
        <f aca="false">E193*TAN(C193*PI()/180)</f>
        <v>-2000.69749786219</v>
      </c>
      <c r="I193" s="35" t="n">
        <f aca="false">$W$2*H193</f>
        <v>-900.313874037985</v>
      </c>
      <c r="J193" s="36" t="n">
        <v>38.82225</v>
      </c>
      <c r="K193" s="35" t="n">
        <f aca="false">(J193-1)/10*$R$2^2*PI()/4</f>
        <v>30905.6289232557</v>
      </c>
      <c r="L193" s="35" t="n">
        <f aca="false">G193+K193</f>
        <v>11719.9908100581</v>
      </c>
      <c r="M193" s="37" t="n">
        <f aca="false">L193*TAN(C193*PI()/180)</f>
        <v>549.977554441343</v>
      </c>
      <c r="N193" s="31"/>
    </row>
    <row r="194" customFormat="false" ht="12.75" hidden="false" customHeight="false" outlineLevel="0" collapsed="false">
      <c r="A194" s="32" t="n">
        <f aca="false">A193+1</f>
        <v>10</v>
      </c>
      <c r="B194" s="33" t="n">
        <f aca="false">S$2+P$2-SQRT(S$2^2-P$2^2*SIN(A194*PI()/180)^2)-P$2*COS(A194*PI()/180)</f>
        <v>0.832874926389543</v>
      </c>
      <c r="C194" s="34" t="n">
        <f aca="false">ASIN($P$2/$S$2*SIN(A194*PI()/180))*180/PI()</f>
        <v>2.98261108426422</v>
      </c>
      <c r="D194" s="33" t="n">
        <f aca="false">(P$2^2*(PI()*U$2/30)*SIN(A194*PI()/180)*COS(A194*PI()/180)/SQRT(S$2^2-P$2^2*SIN(A194*PI()/180)^2)+P$2*(PI()*U$2/30)*SIN(A194*PI()/180))/1000</f>
        <v>8.46018163804672</v>
      </c>
      <c r="E194" s="35" t="n">
        <f aca="false">-1*(PI()^2*U$2^2*P$2*COS(PI()*A194/180)/900+SQRT(2)*PI()^2*U$2^2*P$2^2*(4*(2*S$2^2-P$2^2)*COS(PI()*A194/90)+P$2^2*(COS(PI()*A194/45)+3))/(3600*(P$2^2*COS(PI()*A194/90)+2*S$2^2-P$2^2)^(3/2)))/1000</f>
        <v>-42431.4979093034</v>
      </c>
      <c r="F194" s="33" t="n">
        <f aca="false">E194/1000</f>
        <v>-42.4314979093034</v>
      </c>
      <c r="G194" s="35" t="n">
        <f aca="false">$W$2*E194</f>
        <v>-19094.1740591865</v>
      </c>
      <c r="H194" s="33" t="n">
        <f aca="false">E194*TAN(C194*PI()/180)</f>
        <v>-2210.82771456248</v>
      </c>
      <c r="I194" s="35" t="n">
        <f aca="false">$W$2*H194</f>
        <v>-994.872471553114</v>
      </c>
      <c r="J194" s="36" t="n">
        <v>38.011</v>
      </c>
      <c r="K194" s="35" t="n">
        <f aca="false">(J194-1)/10*$R$2^2*PI()/4</f>
        <v>30242.7336310933</v>
      </c>
      <c r="L194" s="35" t="n">
        <f aca="false">G194+K194</f>
        <v>11148.5595719068</v>
      </c>
      <c r="M194" s="37" t="n">
        <f aca="false">L194*TAN(C194*PI()/180)</f>
        <v>580.878491061192</v>
      </c>
      <c r="N194" s="31"/>
    </row>
    <row r="195" customFormat="false" ht="12.75" hidden="false" customHeight="false" outlineLevel="0" collapsed="false">
      <c r="A195" s="32" t="n">
        <f aca="false">A194+1</f>
        <v>11</v>
      </c>
      <c r="B195" s="33" t="n">
        <f aca="false">S$2+P$2-SQRT(S$2^2-P$2^2*SIN(A195*PI()/180)^2)-P$2*COS(A195*PI()/180)</f>
        <v>1.00690357623076</v>
      </c>
      <c r="C195" s="34" t="n">
        <f aca="false">ASIN($P$2/$S$2*SIN(A195*PI()/180))*180/PI()</f>
        <v>3.2776756830549</v>
      </c>
      <c r="D195" s="33" t="n">
        <f aca="false">(P$2^2*(PI()*U$2/30)*SIN(A195*PI()/180)*COS(A195*PI()/180)/SQRT(S$2^2-P$2^2*SIN(A195*PI()/180)^2)+P$2*(PI()*U$2/30)*SIN(A195*PI()/180))/1000</f>
        <v>9.29000801739588</v>
      </c>
      <c r="E195" s="35" t="n">
        <f aca="false">-1*(PI()^2*U$2^2*P$2*COS(PI()*A195/180)/900+SQRT(2)*PI()^2*U$2^2*P$2^2*(4*(2*S$2^2-P$2^2)*COS(PI()*A195/90)+P$2^2*(COS(PI()*A195/45)+3))/(3600*(P$2^2*COS(PI()*A195/90)+2*S$2^2-P$2^2)^(3/2)))/1000</f>
        <v>-42207.3159653832</v>
      </c>
      <c r="F195" s="33" t="n">
        <f aca="false">E195/1000</f>
        <v>-42.2073159653832</v>
      </c>
      <c r="G195" s="35" t="n">
        <f aca="false">$W$2*E195</f>
        <v>-18993.2921844225</v>
      </c>
      <c r="H195" s="33" t="n">
        <f aca="false">E195*TAN(C195*PI()/180)</f>
        <v>-2417.15886518625</v>
      </c>
      <c r="I195" s="35" t="n">
        <f aca="false">$W$2*H195</f>
        <v>-1087.72148933381</v>
      </c>
      <c r="J195" s="36" t="n">
        <v>37.927</v>
      </c>
      <c r="K195" s="35" t="n">
        <f aca="false">(J195-1)/10*$R$2^2*PI()/4</f>
        <v>30174.0948581606</v>
      </c>
      <c r="L195" s="35" t="n">
        <f aca="false">G195+K195</f>
        <v>11180.8026737381</v>
      </c>
      <c r="M195" s="37" t="n">
        <f aca="false">L195*TAN(C195*PI()/180)</f>
        <v>640.310232588342</v>
      </c>
      <c r="N195" s="31"/>
    </row>
    <row r="196" customFormat="false" ht="12.75" hidden="false" customHeight="false" outlineLevel="0" collapsed="false">
      <c r="A196" s="32" t="n">
        <f aca="false">A195+1</f>
        <v>12</v>
      </c>
      <c r="B196" s="33" t="n">
        <f aca="false">S$2+P$2-SQRT(S$2^2-P$2^2*SIN(A196*PI()/180)^2)-P$2*COS(A196*PI()/180)</f>
        <v>1.19715890178895</v>
      </c>
      <c r="C196" s="34" t="n">
        <f aca="false">ASIN($P$2/$S$2*SIN(A196*PI()/180))*180/PI()</f>
        <v>3.57182752049367</v>
      </c>
      <c r="D196" s="33" t="n">
        <f aca="false">(P$2^2*(PI()*U$2/30)*SIN(A196*PI()/180)*COS(A196*PI()/180)/SQRT(S$2^2-P$2^2*SIN(A196*PI()/180)^2)+P$2*(PI()*U$2/30)*SIN(A196*PI()/180))/1000</f>
        <v>10.1152346243866</v>
      </c>
      <c r="E196" s="35" t="n">
        <f aca="false">-1*(PI()^2*U$2^2*P$2*COS(PI()*A196/180)/900+SQRT(2)*PI()^2*U$2^2*P$2^2*(4*(2*S$2^2-P$2^2)*COS(PI()*A196/90)+P$2^2*(COS(PI()*A196/45)+3))/(3600*(P$2^2*COS(PI()*A196/90)+2*S$2^2-P$2^2)^(3/2)))/1000</f>
        <v>-41962.3455846554</v>
      </c>
      <c r="F196" s="33" t="n">
        <f aca="false">E196/1000</f>
        <v>-41.9623455846554</v>
      </c>
      <c r="G196" s="35" t="n">
        <f aca="false">$W$2*E196</f>
        <v>-18883.0555130949</v>
      </c>
      <c r="H196" s="33" t="n">
        <f aca="false">E196*TAN(C196*PI()/180)</f>
        <v>-2619.33298680407</v>
      </c>
      <c r="I196" s="35" t="n">
        <f aca="false">$W$2*H196</f>
        <v>-1178.69984406183</v>
      </c>
      <c r="J196" s="36" t="n">
        <v>37.2135</v>
      </c>
      <c r="K196" s="35" t="n">
        <f aca="false">(J196-1)/10*$R$2^2*PI()/4</f>
        <v>29591.0738523573</v>
      </c>
      <c r="L196" s="35" t="n">
        <f aca="false">G196+K196</f>
        <v>10708.0183392624</v>
      </c>
      <c r="M196" s="37" t="n">
        <f aca="false">L196*TAN(C196*PI()/180)</f>
        <v>668.4055733431</v>
      </c>
      <c r="N196" s="31"/>
    </row>
    <row r="197" customFormat="false" ht="12.75" hidden="false" customHeight="false" outlineLevel="0" collapsed="false">
      <c r="A197" s="32" t="n">
        <f aca="false">A196+1</f>
        <v>13</v>
      </c>
      <c r="B197" s="33" t="n">
        <f aca="false">S$2+P$2-SQRT(S$2^2-P$2^2*SIN(A197*PI()/180)^2)-P$2*COS(A197*PI()/180)</f>
        <v>1.40354672482666</v>
      </c>
      <c r="C197" s="34" t="n">
        <f aca="false">ASIN($P$2/$S$2*SIN(A197*PI()/180))*180/PI()</f>
        <v>3.86498386648069</v>
      </c>
      <c r="D197" s="33" t="n">
        <f aca="false">(P$2^2*(PI()*U$2/30)*SIN(A197*PI()/180)*COS(A197*PI()/180)/SQRT(S$2^2-P$2^2*SIN(A197*PI()/180)^2)+P$2*(PI()*U$2/30)*SIN(A197*PI()/180))/1000</f>
        <v>10.9354553248726</v>
      </c>
      <c r="E197" s="35" t="n">
        <f aca="false">-1*(PI()^2*U$2^2*P$2*COS(PI()*A197/180)/900+SQRT(2)*PI()^2*U$2^2*P$2^2*(4*(2*S$2^2-P$2^2)*COS(PI()*A197/90)+P$2^2*(COS(PI()*A197/45)+3))/(3600*(P$2^2*COS(PI()*A197/90)+2*S$2^2-P$2^2)^(3/2)))/1000</f>
        <v>-41696.7401855108</v>
      </c>
      <c r="F197" s="33" t="n">
        <f aca="false">E197/1000</f>
        <v>-41.6967401855108</v>
      </c>
      <c r="G197" s="35" t="n">
        <f aca="false">$W$2*E197</f>
        <v>-18763.5330834798</v>
      </c>
      <c r="H197" s="33" t="n">
        <f aca="false">E197*TAN(C197*PI()/180)</f>
        <v>-2816.99836888604</v>
      </c>
      <c r="I197" s="35" t="n">
        <f aca="false">$W$2*H197</f>
        <v>-1267.64926599872</v>
      </c>
      <c r="J197" s="36" t="n">
        <v>36.486</v>
      </c>
      <c r="K197" s="35" t="n">
        <f aca="false">(J197-1)/10*$R$2^2*PI()/4</f>
        <v>28996.6130510652</v>
      </c>
      <c r="L197" s="35" t="n">
        <f aca="false">G197+K197</f>
        <v>10233.0799675854</v>
      </c>
      <c r="M197" s="37" t="n">
        <f aca="false">L197*TAN(C197*PI()/180)</f>
        <v>691.338686168696</v>
      </c>
      <c r="N197" s="31"/>
    </row>
    <row r="198" customFormat="false" ht="12.75" hidden="false" customHeight="false" outlineLevel="0" collapsed="false">
      <c r="A198" s="32" t="n">
        <f aca="false">A197+1</f>
        <v>14</v>
      </c>
      <c r="B198" s="33" t="n">
        <f aca="false">S$2+P$2-SQRT(S$2^2-P$2^2*SIN(A198*PI()/180)^2)-P$2*COS(A198*PI()/180)</f>
        <v>1.62596493404031</v>
      </c>
      <c r="C198" s="34" t="n">
        <f aca="false">ASIN($P$2/$S$2*SIN(A198*PI()/180))*180/PI()</f>
        <v>4.15706206088785</v>
      </c>
      <c r="D198" s="33" t="n">
        <f aca="false">(P$2^2*(PI()*U$2/30)*SIN(A198*PI()/180)*COS(A198*PI()/180)/SQRT(S$2^2-P$2^2*SIN(A198*PI()/180)^2)+P$2*(PI()*U$2/30)*SIN(A198*PI()/180))/1000</f>
        <v>11.750267123958</v>
      </c>
      <c r="E198" s="35" t="n">
        <f aca="false">-1*(PI()^2*U$2^2*P$2*COS(PI()*A198/180)/900+SQRT(2)*PI()^2*U$2^2*P$2^2*(4*(2*S$2^2-P$2^2)*COS(PI()*A198/90)+P$2^2*(COS(PI()*A198/45)+3))/(3600*(P$2^2*COS(PI()*A198/90)+2*S$2^2-P$2^2)^(3/2)))/1000</f>
        <v>-41410.6665533217</v>
      </c>
      <c r="F198" s="33" t="n">
        <f aca="false">E198/1000</f>
        <v>-41.4106665533217</v>
      </c>
      <c r="G198" s="35" t="n">
        <f aca="false">$W$2*E198</f>
        <v>-18634.7999489947</v>
      </c>
      <c r="H198" s="33" t="n">
        <f aca="false">E198*TAN(C198*PI()/180)</f>
        <v>-3009.81011294208</v>
      </c>
      <c r="I198" s="35" t="n">
        <f aca="false">$W$2*H198</f>
        <v>-1354.41455082393</v>
      </c>
      <c r="J198" s="36" t="n">
        <v>35.91225</v>
      </c>
      <c r="K198" s="35" t="n">
        <f aca="false">(J198-1)/10*$R$2^2*PI()/4</f>
        <v>28527.7857180875</v>
      </c>
      <c r="L198" s="35" t="n">
        <f aca="false">G198+K198</f>
        <v>9892.98576909275</v>
      </c>
      <c r="M198" s="37" t="n">
        <f aca="false">L198*TAN(C198*PI()/180)</f>
        <v>719.042002781261</v>
      </c>
      <c r="N198" s="31"/>
    </row>
    <row r="199" customFormat="false" ht="12.75" hidden="false" customHeight="false" outlineLevel="0" collapsed="false">
      <c r="A199" s="32" t="n">
        <f aca="false">A198+1</f>
        <v>15</v>
      </c>
      <c r="B199" s="33" t="n">
        <f aca="false">S$2+P$2-SQRT(S$2^2-P$2^2*SIN(A199*PI()/180)^2)-P$2*COS(A199*PI()/180)</f>
        <v>1.86430354918411</v>
      </c>
      <c r="C199" s="34" t="n">
        <f aca="false">ASIN($P$2/$S$2*SIN(A199*PI()/180))*180/PI()</f>
        <v>4.44797952155314</v>
      </c>
      <c r="D199" s="33" t="n">
        <f aca="false">(P$2^2*(PI()*U$2/30)*SIN(A199*PI()/180)*COS(A199*PI()/180)/SQRT(S$2^2-P$2^2*SIN(A199*PI()/180)^2)+P$2*(PI()*U$2/30)*SIN(A199*PI()/180))/1000</f>
        <v>12.5592704281025</v>
      </c>
      <c r="E199" s="35" t="n">
        <f aca="false">-1*(PI()^2*U$2^2*P$2*COS(PI()*A199/180)/900+SQRT(2)*PI()^2*U$2^2*P$2^2*(4*(2*S$2^2-P$2^2)*COS(PI()*A199/90)+P$2^2*(COS(PI()*A199/45)+3))/(3600*(P$2^2*COS(PI()*A199/90)+2*S$2^2-P$2^2)^(3/2)))/1000</f>
        <v>-41104.3048409086</v>
      </c>
      <c r="F199" s="33" t="n">
        <f aca="false">E199/1000</f>
        <v>-41.1043048409086</v>
      </c>
      <c r="G199" s="35" t="n">
        <f aca="false">$W$2*E199</f>
        <v>-18496.9371784089</v>
      </c>
      <c r="H199" s="33" t="n">
        <f aca="false">E199*TAN(C199*PI()/180)</f>
        <v>-3197.43068931567</v>
      </c>
      <c r="I199" s="35" t="n">
        <f aca="false">$W$2*H199</f>
        <v>-1438.84381019205</v>
      </c>
      <c r="J199" s="36" t="n">
        <v>34.97475</v>
      </c>
      <c r="K199" s="35" t="n">
        <f aca="false">(J199-1)/10*$R$2^2*PI()/4</f>
        <v>27761.7279844637</v>
      </c>
      <c r="L199" s="35" t="n">
        <f aca="false">G199+K199</f>
        <v>9264.79080605483</v>
      </c>
      <c r="M199" s="37" t="n">
        <f aca="false">L199*TAN(C199*PI()/180)</f>
        <v>720.691581283887</v>
      </c>
      <c r="N199" s="31"/>
    </row>
    <row r="200" customFormat="false" ht="12.75" hidden="false" customHeight="false" outlineLevel="0" collapsed="false">
      <c r="A200" s="32" t="n">
        <f aca="false">A199+1</f>
        <v>16</v>
      </c>
      <c r="B200" s="33" t="n">
        <f aca="false">S$2+P$2-SQRT(S$2^2-P$2^2*SIN(A200*PI()/180)^2)-P$2*COS(A200*PI()/180)</f>
        <v>2.11844479033269</v>
      </c>
      <c r="C200" s="34" t="n">
        <f aca="false">ASIN($P$2/$S$2*SIN(A200*PI()/180))*180/PI()</f>
        <v>4.73765375278722</v>
      </c>
      <c r="D200" s="33" t="n">
        <f aca="false">(P$2^2*(PI()*U$2/30)*SIN(A200*PI()/180)*COS(A200*PI()/180)/SQRT(S$2^2-P$2^2*SIN(A200*PI()/180)^2)+P$2*(PI()*U$2/30)*SIN(A200*PI()/180))/1000</f>
        <v>13.3620693072142</v>
      </c>
      <c r="E200" s="35" t="n">
        <f aca="false">-1*(PI()^2*U$2^2*P$2*COS(PI()*A200/180)/900+SQRT(2)*PI()^2*U$2^2*P$2^2*(4*(2*S$2^2-P$2^2)*COS(PI()*A200/90)+P$2^2*(COS(PI()*A200/45)+3))/(3600*(P$2^2*COS(PI()*A200/90)+2*S$2^2-P$2^2)^(3/2)))/1000</f>
        <v>-40777.8485666088</v>
      </c>
      <c r="F200" s="33" t="n">
        <f aca="false">E200/1000</f>
        <v>-40.7778485666088</v>
      </c>
      <c r="G200" s="35" t="n">
        <f aca="false">$W$2*E200</f>
        <v>-18350.031854974</v>
      </c>
      <c r="H200" s="33" t="n">
        <f aca="false">E200*TAN(C200*PI()/180)</f>
        <v>-3379.53049066349</v>
      </c>
      <c r="I200" s="35" t="n">
        <f aca="false">$W$2*H200</f>
        <v>-1520.78872079857</v>
      </c>
      <c r="J200" s="36" t="n">
        <v>34.0515</v>
      </c>
      <c r="K200" s="35" t="n">
        <f aca="false">(J200-1)/10*$R$2^2*PI()/4</f>
        <v>27007.314328391</v>
      </c>
      <c r="L200" s="35" t="n">
        <f aca="false">G200+K200</f>
        <v>8657.28247341702</v>
      </c>
      <c r="M200" s="37" t="n">
        <f aca="false">L200*TAN(C200*PI()/180)</f>
        <v>717.486358737355</v>
      </c>
      <c r="N200" s="31"/>
    </row>
    <row r="201" customFormat="false" ht="12.75" hidden="false" customHeight="false" outlineLevel="0" collapsed="false">
      <c r="A201" s="32" t="n">
        <f aca="false">A200+1</f>
        <v>17</v>
      </c>
      <c r="B201" s="33" t="n">
        <f aca="false">S$2+P$2-SQRT(S$2^2-P$2^2*SIN(A201*PI()/180)^2)-P$2*COS(A201*PI()/180)</f>
        <v>2.3882631522825</v>
      </c>
      <c r="C201" s="34" t="n">
        <f aca="false">ASIN($P$2/$S$2*SIN(A201*PI()/180))*180/PI()</f>
        <v>5.0260023544284</v>
      </c>
      <c r="D201" s="33" t="n">
        <f aca="false">(P$2^2*(PI()*U$2/30)*SIN(A201*PI()/180)*COS(A201*PI()/180)/SQRT(S$2^2-P$2^2*SIN(A201*PI()/180)^2)+P$2*(PI()*U$2/30)*SIN(A201*PI()/180))/1000</f>
        <v>14.1582717566754</v>
      </c>
      <c r="E201" s="35" t="n">
        <f aca="false">-1*(PI()^2*U$2^2*P$2*COS(PI()*A201/180)/900+SQRT(2)*PI()^2*U$2^2*P$2^2*(4*(2*S$2^2-P$2^2)*COS(PI()*A201/90)+P$2^2*(COS(PI()*A201/45)+3))/(3600*(P$2^2*COS(PI()*A201/90)+2*S$2^2-P$2^2)^(3/2)))/1000</f>
        <v>-40431.5046093886</v>
      </c>
      <c r="F201" s="33" t="n">
        <f aca="false">E201/1000</f>
        <v>-40.4315046093886</v>
      </c>
      <c r="G201" s="35" t="n">
        <f aca="false">$W$2*E201</f>
        <v>-18194.1770742249</v>
      </c>
      <c r="H201" s="33" t="n">
        <f aca="false">E201*TAN(C201*PI()/180)</f>
        <v>-3555.78838160092</v>
      </c>
      <c r="I201" s="35" t="n">
        <f aca="false">$W$2*H201</f>
        <v>-1600.10477172041</v>
      </c>
      <c r="J201" s="36" t="n">
        <v>33.268</v>
      </c>
      <c r="K201" s="35" t="n">
        <f aca="false">(J201-1)/10*$R$2^2*PI()/4</f>
        <v>26367.0943451438</v>
      </c>
      <c r="L201" s="35" t="n">
        <f aca="false">G201+K201</f>
        <v>8172.91727091894</v>
      </c>
      <c r="M201" s="37" t="n">
        <f aca="false">L201*TAN(C201*PI()/180)</f>
        <v>718.775236204561</v>
      </c>
      <c r="N201" s="31"/>
    </row>
    <row r="202" customFormat="false" ht="12.75" hidden="false" customHeight="false" outlineLevel="0" collapsed="false">
      <c r="A202" s="32" t="n">
        <f aca="false">A201+1</f>
        <v>18</v>
      </c>
      <c r="B202" s="33" t="n">
        <f aca="false">S$2+P$2-SQRT(S$2^2-P$2^2*SIN(A202*PI()/180)^2)-P$2*COS(A202*PI()/180)</f>
        <v>2.67362548408991</v>
      </c>
      <c r="C202" s="34" t="n">
        <f aca="false">ASIN($P$2/$S$2*SIN(A202*PI()/180))*180/PI()</f>
        <v>5.31294303148186</v>
      </c>
      <c r="D202" s="33" t="n">
        <f aca="false">(P$2^2*(PI()*U$2/30)*SIN(A202*PI()/180)*COS(A202*PI()/180)/SQRT(S$2^2-P$2^2*SIN(A202*PI()/180)^2)+P$2*(PI()*U$2/30)*SIN(A202*PI()/180))/1000</f>
        <v>14.9474899592396</v>
      </c>
      <c r="E202" s="35" t="n">
        <f aca="false">-1*(PI()^2*U$2^2*P$2*COS(PI()*A202/180)/900+SQRT(2)*PI()^2*U$2^2*P$2^2*(4*(2*S$2^2-P$2^2)*COS(PI()*A202/90)+P$2^2*(COS(PI()*A202/45)+3))/(3600*(P$2^2*COS(PI()*A202/90)+2*S$2^2-P$2^2)^(3/2)))/1000</f>
        <v>-40065.4932004002</v>
      </c>
      <c r="F202" s="33" t="n">
        <f aca="false">E202/1000</f>
        <v>-40.0654932004002</v>
      </c>
      <c r="G202" s="35" t="n">
        <f aca="false">$W$2*E202</f>
        <v>-18029.4719401801</v>
      </c>
      <c r="H202" s="33" t="n">
        <f aca="false">E202*TAN(C202*PI()/180)</f>
        <v>-3725.89224393725</v>
      </c>
      <c r="I202" s="35" t="n">
        <f aca="false">$W$2*H202</f>
        <v>-1676.65150977176</v>
      </c>
      <c r="J202" s="36" t="n">
        <v>32.3725</v>
      </c>
      <c r="K202" s="35" t="n">
        <f aca="false">(J202-1)/10*$R$2^2*PI()/4</f>
        <v>25635.3559979864</v>
      </c>
      <c r="L202" s="35" t="n">
        <f aca="false">G202+K202</f>
        <v>7605.88405780631</v>
      </c>
      <c r="M202" s="37" t="n">
        <f aca="false">L202*TAN(C202*PI()/180)</f>
        <v>707.3095113923</v>
      </c>
      <c r="N202" s="31"/>
    </row>
    <row r="203" customFormat="false" ht="12.75" hidden="false" customHeight="false" outlineLevel="0" collapsed="false">
      <c r="A203" s="32" t="n">
        <f aca="false">A202+1</f>
        <v>19</v>
      </c>
      <c r="B203" s="33" t="n">
        <f aca="false">S$2+P$2-SQRT(S$2^2-P$2^2*SIN(A203*PI()/180)^2)-P$2*COS(A203*PI()/180)</f>
        <v>2.97439107374224</v>
      </c>
      <c r="C203" s="34" t="n">
        <f aca="false">ASIN($P$2/$S$2*SIN(A203*PI()/180))*180/PI()</f>
        <v>5.59839360437824</v>
      </c>
      <c r="D203" s="33" t="n">
        <f aca="false">(P$2^2*(PI()*U$2/30)*SIN(A203*PI()/180)*COS(A203*PI()/180)/SQRT(S$2^2-P$2^2*SIN(A203*PI()/180)^2)+P$2*(PI()*U$2/30)*SIN(A203*PI()/180))/1000</f>
        <v>15.7293405467227</v>
      </c>
      <c r="E203" s="35" t="n">
        <f aca="false">-1*(PI()^2*U$2^2*P$2*COS(PI()*A203/180)/900+SQRT(2)*PI()^2*U$2^2*P$2^2*(4*(2*S$2^2-P$2^2)*COS(PI()*A203/90)+P$2^2*(COS(PI()*A203/45)+3))/(3600*(P$2^2*COS(PI()*A203/90)+2*S$2^2-P$2^2)^(3/2)))/1000</f>
        <v>-39680.0479103461</v>
      </c>
      <c r="F203" s="33" t="n">
        <f aca="false">E203/1000</f>
        <v>-39.6800479103461</v>
      </c>
      <c r="G203" s="35" t="n">
        <f aca="false">$W$2*E203</f>
        <v>-17856.0215596557</v>
      </c>
      <c r="H203" s="33" t="n">
        <f aca="false">E203*TAN(C203*PI()/180)</f>
        <v>-3889.53951686553</v>
      </c>
      <c r="I203" s="35" t="n">
        <f aca="false">$W$2*H203</f>
        <v>-1750.29278258949</v>
      </c>
      <c r="J203" s="36" t="n">
        <v>31.42125</v>
      </c>
      <c r="K203" s="35" t="n">
        <f aca="false">(J203-1)/10*$R$2^2*PI()/4</f>
        <v>24858.0627509361</v>
      </c>
      <c r="L203" s="35" t="n">
        <f aca="false">G203+K203</f>
        <v>7002.04119128036</v>
      </c>
      <c r="M203" s="37" t="n">
        <f aca="false">L203*TAN(C203*PI()/180)</f>
        <v>686.357939227791</v>
      </c>
      <c r="N203" s="31"/>
    </row>
    <row r="204" customFormat="false" ht="12.75" hidden="false" customHeight="false" outlineLevel="0" collapsed="false">
      <c r="A204" s="32" t="n">
        <f aca="false">A203+1</f>
        <v>20</v>
      </c>
      <c r="B204" s="33" t="n">
        <f aca="false">S$2+P$2-SQRT(S$2^2-P$2^2*SIN(A204*PI()/180)^2)-P$2*COS(A204*PI()/180)</f>
        <v>3.29041173795796</v>
      </c>
      <c r="C204" s="34" t="n">
        <f aca="false">ASIN($P$2/$S$2*SIN(A204*PI()/180))*180/PI()</f>
        <v>5.88227201988548</v>
      </c>
      <c r="D204" s="33" t="n">
        <f aca="false">(P$2^2*(PI()*U$2/30)*SIN(A204*PI()/180)*COS(A204*PI()/180)/SQRT(S$2^2-P$2^2*SIN(A204*PI()/180)^2)+P$2*(PI()*U$2/30)*SIN(A204*PI()/180))/1000</f>
        <v>16.5034448613994</v>
      </c>
      <c r="E204" s="35" t="n">
        <f aca="false">-1*(PI()^2*U$2^2*P$2*COS(PI()*A204/180)/900+SQRT(2)*PI()^2*U$2^2*P$2^2*(4*(2*S$2^2-P$2^2)*COS(PI()*A204/90)+P$2^2*(COS(PI()*A204/45)+3))/(3600*(P$2^2*COS(PI()*A204/90)+2*S$2^2-P$2^2)^(3/2)))/1000</f>
        <v>-39275.4156319755</v>
      </c>
      <c r="F204" s="33" t="n">
        <f aca="false">E204/1000</f>
        <v>-39.2754156319755</v>
      </c>
      <c r="G204" s="35" t="n">
        <f aca="false">$W$2*E204</f>
        <v>-17673.937034389</v>
      </c>
      <c r="H204" s="33" t="n">
        <f aca="false">E204*TAN(C204*PI()/180)</f>
        <v>-4046.43773141073</v>
      </c>
      <c r="I204" s="35" t="n">
        <f aca="false">$W$2*H204</f>
        <v>-1820.89697913483</v>
      </c>
      <c r="J204" s="36" t="n">
        <v>30.344</v>
      </c>
      <c r="K204" s="35" t="n">
        <f aca="false">(J204-1)/10*$R$2^2*PI()/4</f>
        <v>23977.8113444868</v>
      </c>
      <c r="L204" s="35" t="n">
        <f aca="false">G204+K204</f>
        <v>6303.87431009784</v>
      </c>
      <c r="M204" s="37" t="n">
        <f aca="false">L204*TAN(C204*PI()/180)</f>
        <v>649.470780945308</v>
      </c>
      <c r="N204" s="31"/>
    </row>
    <row r="205" customFormat="false" ht="12.75" hidden="false" customHeight="false" outlineLevel="0" collapsed="false">
      <c r="A205" s="32" t="n">
        <f aca="false">A204+1</f>
        <v>21</v>
      </c>
      <c r="B205" s="33" t="n">
        <f aca="false">S$2+P$2-SQRT(S$2^2-P$2^2*SIN(A205*PI()/180)^2)-P$2*COS(A205*PI()/180)</f>
        <v>3.62153191710775</v>
      </c>
      <c r="C205" s="34" t="n">
        <f aca="false">ASIN($P$2/$S$2*SIN(A205*PI()/180))*180/PI()</f>
        <v>6.16449636270738</v>
      </c>
      <c r="D205" s="33" t="n">
        <f aca="false">(P$2^2*(PI()*U$2/30)*SIN(A205*PI()/180)*COS(A205*PI()/180)/SQRT(S$2^2-P$2^2*SIN(A205*PI()/180)^2)+P$2*(PI()*U$2/30)*SIN(A205*PI()/180))/1000</f>
        <v>17.2694292170031</v>
      </c>
      <c r="E205" s="35" t="n">
        <f aca="false">-1*(PI()^2*U$2^2*P$2*COS(PI()*A205/180)/900+SQRT(2)*PI()^2*U$2^2*P$2^2*(4*(2*S$2^2-P$2^2)*COS(PI()*A205/90)+P$2^2*(COS(PI()*A205/45)+3))/(3600*(P$2^2*COS(PI()*A205/90)+2*S$2^2-P$2^2)^(3/2)))/1000</f>
        <v>-38851.8565569987</v>
      </c>
      <c r="F205" s="33" t="n">
        <f aca="false">E205/1000</f>
        <v>-38.8518565569987</v>
      </c>
      <c r="G205" s="35" t="n">
        <f aca="false">$W$2*E205</f>
        <v>-17483.3354506494</v>
      </c>
      <c r="H205" s="33" t="n">
        <f aca="false">E205*TAN(C205*PI()/180)</f>
        <v>-4196.30503837608</v>
      </c>
      <c r="I205" s="35" t="n">
        <f aca="false">$W$2*H205</f>
        <v>-1888.33726726924</v>
      </c>
      <c r="J205" s="36" t="n">
        <v>29.4905</v>
      </c>
      <c r="K205" s="35" t="n">
        <f aca="false">(J205-1)/10*$R$2^2*PI()/4</f>
        <v>23280.3923837957</v>
      </c>
      <c r="L205" s="35" t="n">
        <f aca="false">G205+K205</f>
        <v>5797.05693314631</v>
      </c>
      <c r="M205" s="37" t="n">
        <f aca="false">L205*TAN(C205*PI()/180)</f>
        <v>626.127587509915</v>
      </c>
      <c r="N205" s="31"/>
    </row>
    <row r="206" customFormat="false" ht="12.75" hidden="false" customHeight="false" outlineLevel="0" collapsed="false">
      <c r="A206" s="32" t="n">
        <f aca="false">A205+1</f>
        <v>22</v>
      </c>
      <c r="B206" s="33" t="n">
        <f aca="false">S$2+P$2-SQRT(S$2^2-P$2^2*SIN(A206*PI()/180)^2)-P$2*COS(A206*PI()/180)</f>
        <v>3.96758877524919</v>
      </c>
      <c r="C206" s="34" t="n">
        <f aca="false">ASIN($P$2/$S$2*SIN(A206*PI()/180))*180/PI()</f>
        <v>6.44498486780079</v>
      </c>
      <c r="D206" s="33" t="n">
        <f aca="false">(P$2^2*(PI()*U$2/30)*SIN(A206*PI()/180)*COS(A206*PI()/180)/SQRT(S$2^2-P$2^2*SIN(A206*PI()/180)^2)+P$2*(PI()*U$2/30)*SIN(A206*PI()/180))/1000</f>
        <v>18.0269251592131</v>
      </c>
      <c r="E206" s="35" t="n">
        <f aca="false">-1*(PI()^2*U$2^2*P$2*COS(PI()*A206/180)/900+SQRT(2)*PI()^2*U$2^2*P$2^2*(4*(2*S$2^2-P$2^2)*COS(PI()*A206/90)+P$2^2*(COS(PI()*A206/45)+3))/(3600*(P$2^2*COS(PI()*A206/90)+2*S$2^2-P$2^2)^(3/2)))/1000</f>
        <v>-38409.6441466728</v>
      </c>
      <c r="F206" s="33" t="n">
        <f aca="false">E206/1000</f>
        <v>-38.4096441466728</v>
      </c>
      <c r="G206" s="35" t="n">
        <f aca="false">$W$2*E206</f>
        <v>-17284.3398660027</v>
      </c>
      <c r="H206" s="33" t="n">
        <f aca="false">E206*TAN(C206*PI()/180)</f>
        <v>-4338.870728962</v>
      </c>
      <c r="I206" s="35" t="n">
        <f aca="false">$W$2*H206</f>
        <v>-1952.4918280329</v>
      </c>
      <c r="J206" s="36" t="n">
        <v>28.90275</v>
      </c>
      <c r="K206" s="35" t="n">
        <f aca="false">(J206-1)/10*$R$2^2*PI()/4</f>
        <v>22800.1252553292</v>
      </c>
      <c r="L206" s="35" t="n">
        <f aca="false">G206+K206</f>
        <v>5515.78538932643</v>
      </c>
      <c r="M206" s="37" t="n">
        <f aca="false">L206*TAN(C206*PI()/180)</f>
        <v>623.079966104238</v>
      </c>
      <c r="N206" s="31"/>
    </row>
    <row r="207" customFormat="false" ht="12.75" hidden="false" customHeight="false" outlineLevel="0" collapsed="false">
      <c r="A207" s="32" t="n">
        <f aca="false">A206+1</f>
        <v>23</v>
      </c>
      <c r="B207" s="33" t="n">
        <f aca="false">S$2+P$2-SQRT(S$2^2-P$2^2*SIN(A207*PI()/180)^2)-P$2*COS(A207*PI()/180)</f>
        <v>4.32841230526234</v>
      </c>
      <c r="C207" s="34" t="n">
        <f aca="false">ASIN($P$2/$S$2*SIN(A207*PI()/180))*180/PI()</f>
        <v>6.72365593344264</v>
      </c>
      <c r="D207" s="33" t="n">
        <f aca="false">(P$2^2*(PI()*U$2/30)*SIN(A207*PI()/180)*COS(A207*PI()/180)/SQRT(S$2^2-P$2^2*SIN(A207*PI()/180)^2)+P$2*(PI()*U$2/30)*SIN(A207*PI()/180))/1000</f>
        <v>18.7755697254953</v>
      </c>
      <c r="E207" s="35" t="n">
        <f aca="false">-1*(PI()^2*U$2^2*P$2*COS(PI()*A207/180)/900+SQRT(2)*PI()^2*U$2^2*P$2^2*(4*(2*S$2^2-P$2^2)*COS(PI()*A207/90)+P$2^2*(COS(PI()*A207/45)+3))/(3600*(P$2^2*COS(PI()*A207/90)+2*S$2^2-P$2^2)^(3/2)))/1000</f>
        <v>-37949.0650952743</v>
      </c>
      <c r="F207" s="33" t="n">
        <f aca="false">E207/1000</f>
        <v>-37.9490650952743</v>
      </c>
      <c r="G207" s="35" t="n">
        <f aca="false">$W$2*E207</f>
        <v>-17077.0792928734</v>
      </c>
      <c r="H207" s="33" t="n">
        <f aca="false">E207*TAN(C207*PI()/180)</f>
        <v>-4473.8757471648</v>
      </c>
      <c r="I207" s="35" t="n">
        <f aca="false">$W$2*H207</f>
        <v>-2013.24408622416</v>
      </c>
      <c r="J207" s="36" t="n">
        <v>27.64375</v>
      </c>
      <c r="K207" s="35" t="n">
        <f aca="false">(J207-1)/10*$R$2^2*PI()/4</f>
        <v>21771.360789588</v>
      </c>
      <c r="L207" s="35" t="n">
        <f aca="false">G207+K207</f>
        <v>4694.28149671458</v>
      </c>
      <c r="M207" s="37" t="n">
        <f aca="false">L207*TAN(C207*PI()/180)</f>
        <v>553.416324902589</v>
      </c>
      <c r="N207" s="31"/>
    </row>
    <row r="208" customFormat="false" ht="12.75" hidden="false" customHeight="false" outlineLevel="0" collapsed="false">
      <c r="A208" s="32" t="n">
        <f aca="false">A207+1</f>
        <v>24</v>
      </c>
      <c r="B208" s="33" t="n">
        <f aca="false">S$2+P$2-SQRT(S$2^2-P$2^2*SIN(A208*PI()/180)^2)-P$2*COS(A208*PI()/180)</f>
        <v>4.70382543907302</v>
      </c>
      <c r="C208" s="34" t="n">
        <f aca="false">ASIN($P$2/$S$2*SIN(A208*PI()/180))*180/PI()</f>
        <v>7.00042813507654</v>
      </c>
      <c r="D208" s="33" t="n">
        <f aca="false">(P$2^2*(PI()*U$2/30)*SIN(A208*PI()/180)*COS(A208*PI()/180)/SQRT(S$2^2-P$2^2*SIN(A208*PI()/180)^2)+P$2*(PI()*U$2/30)*SIN(A208*PI()/180))/1000</f>
        <v>19.5150057041513</v>
      </c>
      <c r="E208" s="35" t="n">
        <f aca="false">-1*(PI()^2*U$2^2*P$2*COS(PI()*A208/180)/900+SQRT(2)*PI()^2*U$2^2*P$2^2*(4*(2*S$2^2-P$2^2)*COS(PI()*A208/90)+P$2^2*(COS(PI()*A208/45)+3))/(3600*(P$2^2*COS(PI()*A208/90)+2*S$2^2-P$2^2)^(3/2)))/1000</f>
        <v>-37470.4192856435</v>
      </c>
      <c r="F208" s="33" t="n">
        <f aca="false">E208/1000</f>
        <v>-37.4704192856435</v>
      </c>
      <c r="G208" s="35" t="n">
        <f aca="false">$W$2*E208</f>
        <v>-16861.6886785396</v>
      </c>
      <c r="H208" s="33" t="n">
        <f aca="false">E208*TAN(C208*PI()/180)</f>
        <v>-4601.07319299434</v>
      </c>
      <c r="I208" s="35" t="n">
        <f aca="false">$W$2*H208</f>
        <v>-2070.48293684745</v>
      </c>
      <c r="J208" s="36" t="n">
        <v>26.67825</v>
      </c>
      <c r="K208" s="35" t="n">
        <f aca="false">(J208-1)/10*$R$2^2*PI()/4</f>
        <v>20982.4234649867</v>
      </c>
      <c r="L208" s="35" t="n">
        <f aca="false">G208+K208</f>
        <v>4120.73478644707</v>
      </c>
      <c r="M208" s="37" t="n">
        <f aca="false">L208*TAN(C208*PI()/180)</f>
        <v>505.9938672377</v>
      </c>
      <c r="N208" s="31"/>
    </row>
    <row r="209" customFormat="false" ht="12.75" hidden="false" customHeight="false" outlineLevel="0" collapsed="false">
      <c r="A209" s="32" t="n">
        <f aca="false">A208+1</f>
        <v>25</v>
      </c>
      <c r="B209" s="33" t="n">
        <f aca="false">S$2+P$2-SQRT(S$2^2-P$2^2*SIN(A209*PI()/180)^2)-P$2*COS(A209*PI()/180)</f>
        <v>5.09364416294628</v>
      </c>
      <c r="C209" s="34" t="n">
        <f aca="false">ASIN($P$2/$S$2*SIN(A209*PI()/180))*180/PI()</f>
        <v>7.27522023996765</v>
      </c>
      <c r="D209" s="33" t="n">
        <f aca="false">(P$2^2*(PI()*U$2/30)*SIN(A209*PI()/180)*COS(A209*PI()/180)/SQRT(S$2^2-P$2^2*SIN(A209*PI()/180)^2)+P$2*(PI()*U$2/30)*SIN(A209*PI()/180))/1000</f>
        <v>20.2448818924105</v>
      </c>
      <c r="E209" s="35" t="n">
        <f aca="false">-1*(PI()^2*U$2^2*P$2*COS(PI()*A209/180)/900+SQRT(2)*PI()^2*U$2^2*P$2^2*(4*(2*S$2^2-P$2^2)*COS(PI()*A209/90)+P$2^2*(COS(PI()*A209/45)+3))/(3600*(P$2^2*COS(PI()*A209/90)+2*S$2^2-P$2^2)^(3/2)))/1000</f>
        <v>-36974.0197359541</v>
      </c>
      <c r="F209" s="33" t="n">
        <f aca="false">E209/1000</f>
        <v>-36.9740197359541</v>
      </c>
      <c r="G209" s="35" t="n">
        <f aca="false">$W$2*E209</f>
        <v>-16638.3088811793</v>
      </c>
      <c r="H209" s="33" t="n">
        <f aca="false">E209*TAN(C209*PI()/180)</f>
        <v>-4720.22881548072</v>
      </c>
      <c r="I209" s="35" t="n">
        <f aca="false">$W$2*H209</f>
        <v>-2124.10296696633</v>
      </c>
      <c r="J209" s="36" t="n">
        <v>26.07675</v>
      </c>
      <c r="K209" s="35" t="n">
        <f aca="false">(J209-1)/10*$R$2^2*PI()/4</f>
        <v>20490.9208230936</v>
      </c>
      <c r="L209" s="35" t="n">
        <f aca="false">G209+K209</f>
        <v>3852.61194191429</v>
      </c>
      <c r="M209" s="37" t="n">
        <f aca="false">L209*TAN(C209*PI()/180)</f>
        <v>491.837512744263</v>
      </c>
      <c r="N209" s="31"/>
    </row>
    <row r="210" customFormat="false" ht="12.75" hidden="false" customHeight="false" outlineLevel="0" collapsed="false">
      <c r="A210" s="32" t="n">
        <f aca="false">A209+1</f>
        <v>26</v>
      </c>
      <c r="B210" s="33" t="n">
        <f aca="false">S$2+P$2-SQRT(S$2^2-P$2^2*SIN(A210*PI()/180)^2)-P$2*COS(A210*PI()/180)</f>
        <v>5.4976776378298</v>
      </c>
      <c r="C210" s="34" t="n">
        <f aca="false">ASIN($P$2/$S$2*SIN(A210*PI()/180))*180/PI()</f>
        <v>7.54795122269266</v>
      </c>
      <c r="D210" s="33" t="n">
        <f aca="false">(P$2^2*(PI()*U$2/30)*SIN(A210*PI()/180)*COS(A210*PI()/180)/SQRT(S$2^2-P$2^2*SIN(A210*PI()/180)^2)+P$2*(PI()*U$2/30)*SIN(A210*PI()/180))/1000</f>
        <v>20.9648533533862</v>
      </c>
      <c r="E210" s="35" t="n">
        <f aca="false">-1*(PI()^2*U$2^2*P$2*COS(PI()*A210/180)/900+SQRT(2)*PI()^2*U$2^2*P$2^2*(4*(2*S$2^2-P$2^2)*COS(PI()*A210/90)+P$2^2*(COS(PI()*A210/45)+3))/(3600*(P$2^2*COS(PI()*A210/90)+2*S$2^2-P$2^2)^(3/2)))/1000</f>
        <v>-36460.192536832</v>
      </c>
      <c r="F210" s="33" t="n">
        <f aca="false">E210/1000</f>
        <v>-36.460192536832</v>
      </c>
      <c r="G210" s="35" t="n">
        <f aca="false">$W$2*E210</f>
        <v>-16407.0866415744</v>
      </c>
      <c r="H210" s="33" t="n">
        <f aca="false">E210*TAN(C210*PI()/180)</f>
        <v>-4831.12149437127</v>
      </c>
      <c r="I210" s="35" t="n">
        <f aca="false">$W$2*H210</f>
        <v>-2174.00467246707</v>
      </c>
      <c r="J210" s="36" t="n">
        <v>25.15325</v>
      </c>
      <c r="K210" s="35" t="n">
        <f aca="false">(J210-1)/10*$R$2^2*PI()/4</f>
        <v>19736.3028849586</v>
      </c>
      <c r="L210" s="35" t="n">
        <f aca="false">G210+K210</f>
        <v>3329.21624338421</v>
      </c>
      <c r="M210" s="37" t="n">
        <f aca="false">L210*TAN(C210*PI()/180)</f>
        <v>441.134482122538</v>
      </c>
      <c r="N210" s="31"/>
    </row>
    <row r="211" customFormat="false" ht="12.75" hidden="false" customHeight="false" outlineLevel="0" collapsed="false">
      <c r="A211" s="32" t="n">
        <f aca="false">A210+1</f>
        <v>27</v>
      </c>
      <c r="B211" s="33" t="n">
        <f aca="false">S$2+P$2-SQRT(S$2^2-P$2^2*SIN(A211*PI()/180)^2)-P$2*COS(A211*PI()/180)</f>
        <v>5.91572832472272</v>
      </c>
      <c r="C211" s="34" t="n">
        <f aca="false">ASIN($P$2/$S$2*SIN(A211*PI()/180))*180/PI()</f>
        <v>7.81854028149079</v>
      </c>
      <c r="D211" s="33" t="n">
        <f aca="false">(P$2^2*(PI()*U$2/30)*SIN(A211*PI()/180)*COS(A211*PI()/180)/SQRT(S$2^2-P$2^2*SIN(A211*PI()/180)^2)+P$2*(PI()*U$2/30)*SIN(A211*PI()/180))/1000</f>
        <v>21.674581671696</v>
      </c>
      <c r="E211" s="35" t="n">
        <f aca="false">-1*(PI()^2*U$2^2*P$2*COS(PI()*A211/180)/900+SQRT(2)*PI()^2*U$2^2*P$2^2*(4*(2*S$2^2-P$2^2)*COS(PI()*A211/90)+P$2^2*(COS(PI()*A211/45)+3))/(3600*(P$2^2*COS(PI()*A211/90)+2*S$2^2-P$2^2)^(3/2)))/1000</f>
        <v>-35929.2767779237</v>
      </c>
      <c r="F211" s="33" t="n">
        <f aca="false">E211/1000</f>
        <v>-35.9292767779237</v>
      </c>
      <c r="G211" s="35" t="n">
        <f aca="false">$W$2*E211</f>
        <v>-16168.1745500656</v>
      </c>
      <c r="H211" s="33" t="n">
        <f aca="false">E211*TAN(C211*PI()/180)</f>
        <v>-4933.54370935035</v>
      </c>
      <c r="I211" s="35" t="n">
        <f aca="false">$W$2*H211</f>
        <v>-2220.09466920766</v>
      </c>
      <c r="J211" s="36" t="n">
        <v>24.02</v>
      </c>
      <c r="K211" s="35" t="n">
        <f aca="false">(J211-1)/10*$R$2^2*PI()/4</f>
        <v>18810.2922965542</v>
      </c>
      <c r="L211" s="35" t="n">
        <f aca="false">G211+K211</f>
        <v>2642.11774648855</v>
      </c>
      <c r="M211" s="37" t="n">
        <f aca="false">L211*TAN(C211*PI()/180)</f>
        <v>362.796152789825</v>
      </c>
      <c r="N211" s="31"/>
    </row>
    <row r="212" customFormat="false" ht="12.75" hidden="false" customHeight="false" outlineLevel="0" collapsed="false">
      <c r="A212" s="32" t="n">
        <f aca="false">A211+1</f>
        <v>28</v>
      </c>
      <c r="B212" s="33" t="n">
        <f aca="false">S$2+P$2-SQRT(S$2^2-P$2^2*SIN(A212*PI()/180)^2)-P$2*COS(A212*PI()/180)</f>
        <v>6.34759211504178</v>
      </c>
      <c r="C212" s="34" t="n">
        <f aca="false">ASIN($P$2/$S$2*SIN(A212*PI()/180))*180/PI()</f>
        <v>8.08690685549956</v>
      </c>
      <c r="D212" s="33" t="n">
        <f aca="false">(P$2^2*(PI()*U$2/30)*SIN(A212*PI()/180)*COS(A212*PI()/180)/SQRT(S$2^2-P$2^2*SIN(A212*PI()/180)^2)+P$2*(PI()*U$2/30)*SIN(A212*PI()/180))/1000</f>
        <v>22.3737352075315</v>
      </c>
      <c r="E212" s="35" t="n">
        <f aca="false">-1*(PI()^2*U$2^2*P$2*COS(PI()*A212/180)/900+SQRT(2)*PI()^2*U$2^2*P$2^2*(4*(2*S$2^2-P$2^2)*COS(PI()*A212/90)+P$2^2*(COS(PI()*A212/45)+3))/(3600*(P$2^2*COS(PI()*A212/90)+2*S$2^2-P$2^2)^(3/2)))/1000</f>
        <v>-35381.6244629871</v>
      </c>
      <c r="F212" s="33" t="n">
        <f aca="false">E212/1000</f>
        <v>-35.3816244629871</v>
      </c>
      <c r="G212" s="35" t="n">
        <f aca="false">$W$2*E212</f>
        <v>-15921.7310083442</v>
      </c>
      <c r="H212" s="33" t="n">
        <f aca="false">E212*TAN(C212*PI()/180)</f>
        <v>-5027.30199554685</v>
      </c>
      <c r="I212" s="35" t="n">
        <f aca="false">$W$2*H212</f>
        <v>-2262.28589799608</v>
      </c>
      <c r="J212" s="36" t="n">
        <v>23.2365</v>
      </c>
      <c r="K212" s="35" t="n">
        <f aca="false">(J212-1)/10*$R$2^2*PI()/4</f>
        <v>18170.072313307</v>
      </c>
      <c r="L212" s="35" t="n">
        <f aca="false">G212+K212</f>
        <v>2248.34130496281</v>
      </c>
      <c r="M212" s="37" t="n">
        <f aca="false">L212*TAN(C212*PI()/180)</f>
        <v>319.462175653754</v>
      </c>
      <c r="N212" s="31"/>
    </row>
    <row r="213" customFormat="false" ht="12.75" hidden="false" customHeight="false" outlineLevel="0" collapsed="false">
      <c r="A213" s="32" t="n">
        <f aca="false">A212+1</f>
        <v>29</v>
      </c>
      <c r="B213" s="33" t="n">
        <f aca="false">S$2+P$2-SQRT(S$2^2-P$2^2*SIN(A213*PI()/180)^2)-P$2*COS(A213*PI()/180)</f>
        <v>6.79305846595247</v>
      </c>
      <c r="C213" s="34" t="n">
        <f aca="false">ASIN($P$2/$S$2*SIN(A213*PI()/180))*180/PI()</f>
        <v>8.35297064289762</v>
      </c>
      <c r="D213" s="33" t="n">
        <f aca="false">(P$2^2*(PI()*U$2/30)*SIN(A213*PI()/180)*COS(A213*PI()/180)/SQRT(S$2^2-P$2^2*SIN(A213*PI()/180)^2)+P$2*(PI()*U$2/30)*SIN(A213*PI()/180))/1000</f>
        <v>23.0619893489433</v>
      </c>
      <c r="E213" s="35" t="n">
        <f aca="false">-1*(PI()^2*U$2^2*P$2*COS(PI()*A213/180)/900+SQRT(2)*PI()^2*U$2^2*P$2^2*(4*(2*S$2^2-P$2^2)*COS(PI()*A213/90)+P$2^2*(COS(PI()*A213/45)+3))/(3600*(P$2^2*COS(PI()*A213/90)+2*S$2^2-P$2^2)^(3/2)))/1000</f>
        <v>-34817.600412563</v>
      </c>
      <c r="F213" s="33" t="n">
        <f aca="false">E213/1000</f>
        <v>-34.817600412563</v>
      </c>
      <c r="G213" s="35" t="n">
        <f aca="false">$W$2*E213</f>
        <v>-15667.9201856534</v>
      </c>
      <c r="H213" s="33" t="n">
        <f aca="false">E213*TAN(C213*PI()/180)</f>
        <v>-5112.21738402817</v>
      </c>
      <c r="I213" s="35" t="n">
        <f aca="false">$W$2*H213</f>
        <v>-2300.49782281268</v>
      </c>
      <c r="J213" s="36" t="n">
        <v>22.635</v>
      </c>
      <c r="K213" s="35" t="n">
        <f aca="false">(J213-1)/10*$R$2^2*PI()/4</f>
        <v>17678.569671414</v>
      </c>
      <c r="L213" s="35" t="n">
        <f aca="false">G213+K213</f>
        <v>2010.64948576064</v>
      </c>
      <c r="M213" s="37" t="n">
        <f aca="false">L213*TAN(C213*PI()/180)</f>
        <v>295.220725509388</v>
      </c>
      <c r="N213" s="31"/>
    </row>
    <row r="214" customFormat="false" ht="12.75" hidden="false" customHeight="false" outlineLevel="0" collapsed="false">
      <c r="A214" s="32" t="n">
        <f aca="false">A213+1</f>
        <v>30</v>
      </c>
      <c r="B214" s="33" t="n">
        <f aca="false">S$2+P$2-SQRT(S$2^2-P$2^2*SIN(A214*PI()/180)^2)-P$2*COS(A214*PI()/180)</f>
        <v>7.25191054062685</v>
      </c>
      <c r="C214" s="34" t="n">
        <f aca="false">ASIN($P$2/$S$2*SIN(A214*PI()/180))*180/PI()</f>
        <v>8.61665161997514</v>
      </c>
      <c r="D214" s="33" t="n">
        <f aca="false">(P$2^2*(PI()*U$2/30)*SIN(A214*PI()/180)*COS(A214*PI()/180)/SQRT(S$2^2-P$2^2*SIN(A214*PI()/180)^2)+P$2*(PI()*U$2/30)*SIN(A214*PI()/180))/1000</f>
        <v>23.7390267620876</v>
      </c>
      <c r="E214" s="35" t="n">
        <f aca="false">-1*(PI()^2*U$2^2*P$2*COS(PI()*A214/180)/900+SQRT(2)*PI()^2*U$2^2*P$2^2*(4*(2*S$2^2-P$2^2)*COS(PI()*A214/90)+P$2^2*(COS(PI()*A214/45)+3))/(3600*(P$2^2*COS(PI()*A214/90)+2*S$2^2-P$2^2)^(3/2)))/1000</f>
        <v>-34237.5821532624</v>
      </c>
      <c r="F214" s="33" t="n">
        <f aca="false">E214/1000</f>
        <v>-34.2375821532624</v>
      </c>
      <c r="G214" s="35" t="n">
        <f aca="false">$W$2*E214</f>
        <v>-15406.9119689681</v>
      </c>
      <c r="H214" s="33" t="n">
        <f aca="false">E214*TAN(C214*PI()/180)</f>
        <v>-5188.12582591543</v>
      </c>
      <c r="I214" s="35" t="n">
        <f aca="false">$W$2*H214</f>
        <v>-2334.65662166194</v>
      </c>
      <c r="J214" s="36" t="n">
        <v>21.8235</v>
      </c>
      <c r="K214" s="35" t="n">
        <f aca="false">(J214-1)/10*$R$2^2*PI()/4</f>
        <v>17015.4700971892</v>
      </c>
      <c r="L214" s="35" t="n">
        <f aca="false">G214+K214</f>
        <v>1608.55812822115</v>
      </c>
      <c r="M214" s="37" t="n">
        <f aca="false">L214*TAN(C214*PI()/180)</f>
        <v>243.749746408864</v>
      </c>
      <c r="N214" s="31"/>
    </row>
    <row r="215" customFormat="false" ht="12.75" hidden="false" customHeight="false" outlineLevel="0" collapsed="false">
      <c r="A215" s="32" t="n">
        <f aca="false">A214+1</f>
        <v>31</v>
      </c>
      <c r="B215" s="33" t="n">
        <f aca="false">S$2+P$2-SQRT(S$2^2-P$2^2*SIN(A215*PI()/180)^2)-P$2*COS(A215*PI()/180)</f>
        <v>7.72392535338644</v>
      </c>
      <c r="C215" s="34" t="n">
        <f aca="false">ASIN($P$2/$S$2*SIN(A215*PI()/180))*180/PI()</f>
        <v>8.87787006114994</v>
      </c>
      <c r="D215" s="33" t="n">
        <f aca="false">(P$2^2*(PI()*U$2/30)*SIN(A215*PI()/180)*COS(A215*PI()/180)/SQRT(S$2^2-P$2^2*SIN(A215*PI()/180)^2)+P$2*(PI()*U$2/30)*SIN(A215*PI()/180))/1000</f>
        <v>24.4045376391627</v>
      </c>
      <c r="E215" s="35" t="n">
        <f aca="false">-1*(PI()^2*U$2^2*P$2*COS(PI()*A215/180)/900+SQRT(2)*PI()^2*U$2^2*P$2^2*(4*(2*S$2^2-P$2^2)*COS(PI()*A215/90)+P$2^2*(COS(PI()*A215/45)+3))/(3600*(P$2^2*COS(PI()*A215/90)+2*S$2^2-P$2^2)^(3/2)))/1000</f>
        <v>-33641.9597926978</v>
      </c>
      <c r="F215" s="33" t="n">
        <f aca="false">E215/1000</f>
        <v>-33.6419597926978</v>
      </c>
      <c r="G215" s="35" t="n">
        <f aca="false">$W$2*E215</f>
        <v>-15138.881906714</v>
      </c>
      <c r="H215" s="33" t="n">
        <f aca="false">E215*TAN(C215*PI()/180)</f>
        <v>-5254.8785986938</v>
      </c>
      <c r="I215" s="35" t="n">
        <f aca="false">$W$2*H215</f>
        <v>-2364.69536941221</v>
      </c>
      <c r="J215" s="36" t="n">
        <v>20.816</v>
      </c>
      <c r="K215" s="35" t="n">
        <f aca="false">(J215-1)/10*$R$2^2*PI()/4</f>
        <v>16192.2133861215</v>
      </c>
      <c r="L215" s="35" t="n">
        <f aca="false">G215+K215</f>
        <v>1053.33147940753</v>
      </c>
      <c r="M215" s="37" t="n">
        <f aca="false">L215*TAN(C215*PI()/180)</f>
        <v>164.530517323504</v>
      </c>
      <c r="N215" s="31"/>
    </row>
    <row r="216" customFormat="false" ht="12.75" hidden="false" customHeight="false" outlineLevel="0" collapsed="false">
      <c r="A216" s="32" t="n">
        <f aca="false">A215+1</f>
        <v>32</v>
      </c>
      <c r="B216" s="33" t="n">
        <f aca="false">S$2+P$2-SQRT(S$2^2-P$2^2*SIN(A216*PI()/180)^2)-P$2*COS(A216*PI()/180)</f>
        <v>8.20887391968137</v>
      </c>
      <c r="C216" s="34" t="n">
        <f aca="false">ASIN($P$2/$S$2*SIN(A216*PI()/180))*180/PI()</f>
        <v>9.13654655994578</v>
      </c>
      <c r="D216" s="33" t="n">
        <f aca="false">(P$2^2*(PI()*U$2/30)*SIN(A216*PI()/180)*COS(A216*PI()/180)/SQRT(S$2^2-P$2^2*SIN(A216*PI()/180)^2)+P$2*(PI()*U$2/30)*SIN(A216*PI()/180))/1000</f>
        <v>25.058219943745</v>
      </c>
      <c r="E216" s="35" t="n">
        <f aca="false">-1*(PI()^2*U$2^2*P$2*COS(PI()*A216/180)/900+SQRT(2)*PI()^2*U$2^2*P$2^2*(4*(2*S$2^2-P$2^2)*COS(PI()*A216/90)+P$2^2*(COS(PI()*A216/45)+3))/(3600*(P$2^2*COS(PI()*A216/90)+2*S$2^2-P$2^2)^(3/2)))/1000</f>
        <v>-33031.1358790742</v>
      </c>
      <c r="F216" s="33" t="n">
        <f aca="false">E216/1000</f>
        <v>-33.0311358790742</v>
      </c>
      <c r="G216" s="35" t="n">
        <f aca="false">$W$2*E216</f>
        <v>-14864.0111455834</v>
      </c>
      <c r="H216" s="33" t="n">
        <f aca="false">E216*TAN(C216*PI()/180)</f>
        <v>-5312.34269323443</v>
      </c>
      <c r="I216" s="35" t="n">
        <f aca="false">$W$2*H216</f>
        <v>-2390.55421195549</v>
      </c>
      <c r="J216" s="36" t="n">
        <v>20.1165</v>
      </c>
      <c r="K216" s="35" t="n">
        <f aca="false">(J216-1)/10*$R$2^2*PI()/4</f>
        <v>15620.632175807</v>
      </c>
      <c r="L216" s="35" t="n">
        <f aca="false">G216+K216</f>
        <v>756.621030223638</v>
      </c>
      <c r="M216" s="37" t="n">
        <f aca="false">L216*TAN(C216*PI()/180)</f>
        <v>121.686102959675</v>
      </c>
      <c r="N216" s="31"/>
    </row>
    <row r="217" customFormat="false" ht="12.75" hidden="false" customHeight="false" outlineLevel="0" collapsed="false">
      <c r="A217" s="32" t="n">
        <f aca="false">A216+1</f>
        <v>33</v>
      </c>
      <c r="B217" s="33" t="n">
        <f aca="false">S$2+P$2-SQRT(S$2^2-P$2^2*SIN(A217*PI()/180)^2)-P$2*COS(A217*PI()/180)</f>
        <v>8.70652141085208</v>
      </c>
      <c r="C217" s="34" t="n">
        <f aca="false">ASIN($P$2/$S$2*SIN(A217*PI()/180))*180/PI()</f>
        <v>9.39260205094691</v>
      </c>
      <c r="D217" s="33" t="n">
        <f aca="false">(P$2^2*(PI()*U$2/30)*SIN(A217*PI()/180)*COS(A217*PI()/180)/SQRT(S$2^2-P$2^2*SIN(A217*PI()/180)^2)+P$2*(PI()*U$2/30)*SIN(A217*PI()/180))/1000</f>
        <v>25.6997796532131</v>
      </c>
      <c r="E217" s="35" t="n">
        <f aca="false">-1*(PI()^2*U$2^2*P$2*COS(PI()*A217/180)/900+SQRT(2)*PI()^2*U$2^2*P$2^2*(4*(2*S$2^2-P$2^2)*COS(PI()*A217/90)+P$2^2*(COS(PI()*A217/45)+3))/(3600*(P$2^2*COS(PI()*A217/90)+2*S$2^2-P$2^2)^(3/2)))/1000</f>
        <v>-32405.5252444532</v>
      </c>
      <c r="F217" s="33" t="n">
        <f aca="false">E217/1000</f>
        <v>-32.4055252444532</v>
      </c>
      <c r="G217" s="35" t="n">
        <f aca="false">$W$2*E217</f>
        <v>-14582.4863600039</v>
      </c>
      <c r="H217" s="33" t="n">
        <f aca="false">E217*TAN(C217*PI()/180)</f>
        <v>-5360.40117999132</v>
      </c>
      <c r="I217" s="35" t="n">
        <f aca="false">$W$2*H217</f>
        <v>-2412.18053099609</v>
      </c>
      <c r="J217" s="36" t="n">
        <v>19.515</v>
      </c>
      <c r="K217" s="35" t="n">
        <f aca="false">(J217-1)/10*$R$2^2*PI()/4</f>
        <v>15129.129533914</v>
      </c>
      <c r="L217" s="35" t="n">
        <f aca="false">G217+K217</f>
        <v>546.643173910092</v>
      </c>
      <c r="M217" s="37" t="n">
        <f aca="false">L217*TAN(C217*PI()/180)</f>
        <v>90.4236759736958</v>
      </c>
      <c r="N217" s="31"/>
    </row>
    <row r="218" customFormat="false" ht="12.75" hidden="false" customHeight="false" outlineLevel="0" collapsed="false">
      <c r="A218" s="32" t="n">
        <f aca="false">A217+1</f>
        <v>34</v>
      </c>
      <c r="B218" s="33" t="n">
        <f aca="false">S$2+P$2-SQRT(S$2^2-P$2^2*SIN(A218*PI()/180)^2)-P$2*COS(A218*PI()/180)</f>
        <v>9.21662731361312</v>
      </c>
      <c r="C218" s="34" t="n">
        <f aca="false">ASIN($P$2/$S$2*SIN(A218*PI()/180))*180/PI()</f>
        <v>9.64595783274046</v>
      </c>
      <c r="D218" s="33" t="n">
        <f aca="false">(P$2^2*(PI()*U$2/30)*SIN(A218*PI()/180)*COS(A218*PI()/180)/SQRT(S$2^2-P$2^2*SIN(A218*PI()/180)^2)+P$2*(PI()*U$2/30)*SIN(A218*PI()/180))/1000</f>
        <v>26.3289309979298</v>
      </c>
      <c r="E218" s="35" t="n">
        <f aca="false">-1*(PI()^2*U$2^2*P$2*COS(PI()*A218/180)/900+SQRT(2)*PI()^2*U$2^2*P$2^2*(4*(2*S$2^2-P$2^2)*COS(PI()*A218/90)+P$2^2*(COS(PI()*A218/45)+3))/(3600*(P$2^2*COS(PI()*A218/90)+2*S$2^2-P$2^2)^(3/2)))/1000</f>
        <v>-31765.5548307034</v>
      </c>
      <c r="F218" s="33" t="n">
        <f aca="false">E218/1000</f>
        <v>-31.7655548307034</v>
      </c>
      <c r="G218" s="35" t="n">
        <f aca="false">$W$2*E218</f>
        <v>-14294.4996738165</v>
      </c>
      <c r="H218" s="33" t="n">
        <f aca="false">E218*TAN(C218*PI()/180)</f>
        <v>-5398.95355278891</v>
      </c>
      <c r="I218" s="35" t="n">
        <f aca="false">$W$2*H218</f>
        <v>-2429.52909875501</v>
      </c>
      <c r="J218" s="36" t="n">
        <v>18.7455</v>
      </c>
      <c r="K218" s="35" t="n">
        <f aca="false">(J218-1)/10*$R$2^2*PI()/4</f>
        <v>14500.3493461556</v>
      </c>
      <c r="L218" s="35" t="n">
        <f aca="false">G218+K218</f>
        <v>205.849672339091</v>
      </c>
      <c r="M218" s="37" t="n">
        <f aca="false">L218*TAN(C218*PI()/180)</f>
        <v>34.9867277854488</v>
      </c>
      <c r="N218" s="31"/>
    </row>
    <row r="219" customFormat="false" ht="12.75" hidden="false" customHeight="false" outlineLevel="0" collapsed="false">
      <c r="A219" s="32" t="n">
        <f aca="false">A218+1</f>
        <v>35</v>
      </c>
      <c r="B219" s="33" t="n">
        <f aca="false">S$2+P$2-SQRT(S$2^2-P$2^2*SIN(A219*PI()/180)^2)-P$2*COS(A219*PI()/180)</f>
        <v>9.73894559419243</v>
      </c>
      <c r="C219" s="34" t="n">
        <f aca="false">ASIN($P$2/$S$2*SIN(A219*PI()/180))*180/PI()</f>
        <v>9.89653559185602</v>
      </c>
      <c r="D219" s="33" t="n">
        <f aca="false">(P$2^2*(PI()*U$2/30)*SIN(A219*PI()/180)*COS(A219*PI()/180)/SQRT(S$2^2-P$2^2*SIN(A219*PI()/180)^2)+P$2*(PI()*U$2/30)*SIN(A219*PI()/180))/1000</f>
        <v>26.945396696835</v>
      </c>
      <c r="E219" s="35" t="n">
        <f aca="false">-1*(PI()^2*U$2^2*P$2*COS(PI()*A219/180)/900+SQRT(2)*PI()^2*U$2^2*P$2^2*(4*(2*S$2^2-P$2^2)*COS(PI()*A219/90)+P$2^2*(COS(PI()*A219/45)+3))/(3600*(P$2^2*COS(PI()*A219/90)+2*S$2^2-P$2^2)^(3/2)))/1000</f>
        <v>-31111.6634971588</v>
      </c>
      <c r="F219" s="33" t="n">
        <f aca="false">E219/1000</f>
        <v>-31.1116634971588</v>
      </c>
      <c r="G219" s="35" t="n">
        <f aca="false">$W$2*E219</f>
        <v>-14000.2485737215</v>
      </c>
      <c r="H219" s="33" t="n">
        <f aca="false">E219*TAN(C219*PI()/180)</f>
        <v>-5427.916048574</v>
      </c>
      <c r="I219" s="35" t="n">
        <f aca="false">$W$2*H219</f>
        <v>-2442.5622218583</v>
      </c>
      <c r="J219" s="36" t="n">
        <v>18.032</v>
      </c>
      <c r="K219" s="35" t="n">
        <f aca="false">(J219-1)/10*$R$2^2*PI()/4</f>
        <v>13917.3283403524</v>
      </c>
      <c r="L219" s="35" t="n">
        <f aca="false">G219+K219</f>
        <v>-82.9202333691246</v>
      </c>
      <c r="M219" s="37" t="n">
        <f aca="false">L219*TAN(C219*PI()/180)</f>
        <v>-14.4667309575676</v>
      </c>
      <c r="N219" s="31"/>
    </row>
    <row r="220" customFormat="false" ht="12.75" hidden="false" customHeight="false" outlineLevel="0" collapsed="false">
      <c r="A220" s="32" t="n">
        <f aca="false">A219+1</f>
        <v>36</v>
      </c>
      <c r="B220" s="33" t="n">
        <f aca="false">S$2+P$2-SQRT(S$2^2-P$2^2*SIN(A220*PI()/180)^2)-P$2*COS(A220*PI()/180)</f>
        <v>10.2732248670516</v>
      </c>
      <c r="C220" s="34" t="n">
        <f aca="false">ASIN($P$2/$S$2*SIN(A220*PI()/180))*180/PI()</f>
        <v>10.1442574277089</v>
      </c>
      <c r="D220" s="33" t="n">
        <f aca="false">(P$2^2*(PI()*U$2/30)*SIN(A220*PI()/180)*COS(A220*PI()/180)/SQRT(S$2^2-P$2^2*SIN(A220*PI()/180)^2)+P$2*(PI()*U$2/30)*SIN(A220*PI()/180))/1000</f>
        <v>27.5489081890788</v>
      </c>
      <c r="E220" s="35" t="n">
        <f aca="false">-1*(PI()^2*U$2^2*P$2*COS(PI()*A220/180)/900+SQRT(2)*PI()^2*U$2^2*P$2^2*(4*(2*S$2^2-P$2^2)*COS(PI()*A220/90)+P$2^2*(COS(PI()*A220/45)+3))/(3600*(P$2^2*COS(PI()*A220/90)+2*S$2^2-P$2^2)^(3/2)))/1000</f>
        <v>-30444.301809016</v>
      </c>
      <c r="F220" s="33" t="n">
        <f aca="false">E220/1000</f>
        <v>-30.444301809016</v>
      </c>
      <c r="G220" s="35" t="n">
        <f aca="false">$W$2*E220</f>
        <v>-13699.9358140572</v>
      </c>
      <c r="H220" s="33" t="n">
        <f aca="false">E220*TAN(C220*PI()/180)</f>
        <v>-5447.22194147072</v>
      </c>
      <c r="I220" s="35" t="n">
        <f aca="false">$W$2*H220</f>
        <v>-2451.24987366183</v>
      </c>
      <c r="J220" s="36" t="n">
        <v>17.38825</v>
      </c>
      <c r="K220" s="35" t="n">
        <f aca="false">(J220-1)/10*$R$2^2*PI()/4</f>
        <v>13391.3020299307</v>
      </c>
      <c r="L220" s="35" t="n">
        <f aca="false">G220+K220</f>
        <v>-308.633784126519</v>
      </c>
      <c r="M220" s="37" t="n">
        <f aca="false">L220*TAN(C220*PI()/180)</f>
        <v>-55.2220488195014</v>
      </c>
      <c r="N220" s="31"/>
    </row>
    <row r="221" customFormat="false" ht="12.75" hidden="false" customHeight="false" outlineLevel="0" collapsed="false">
      <c r="A221" s="32" t="n">
        <f aca="false">A220+1</f>
        <v>37</v>
      </c>
      <c r="B221" s="33" t="n">
        <f aca="false">S$2+P$2-SQRT(S$2^2-P$2^2*SIN(A221*PI()/180)^2)-P$2*COS(A221*PI()/180)</f>
        <v>10.819208568106</v>
      </c>
      <c r="C221" s="34" t="n">
        <f aca="false">ASIN($P$2/$S$2*SIN(A221*PI()/180))*180/PI()</f>
        <v>10.3890458785511</v>
      </c>
      <c r="D221" s="33" t="n">
        <f aca="false">(P$2^2*(PI()*U$2/30)*SIN(A221*PI()/180)*COS(A221*PI()/180)/SQRT(S$2^2-P$2^2*SIN(A221*PI()/180)^2)+P$2*(PI()*U$2/30)*SIN(A221*PI()/180))/1000</f>
        <v>28.1392058613096</v>
      </c>
      <c r="E221" s="35" t="n">
        <f aca="false">-1*(PI()^2*U$2^2*P$2*COS(PI()*A221/180)/900+SQRT(2)*PI()^2*U$2^2*P$2^2*(4*(2*S$2^2-P$2^2)*COS(PI()*A221/90)+P$2^2*(COS(PI()*A221/45)+3))/(3600*(P$2^2*COS(PI()*A221/90)+2*S$2^2-P$2^2)^(3/2)))/1000</f>
        <v>-29763.9318055215</v>
      </c>
      <c r="F221" s="33" t="n">
        <f aca="false">E221/1000</f>
        <v>-29.7639318055215</v>
      </c>
      <c r="G221" s="35" t="n">
        <f aca="false">$W$2*E221</f>
        <v>-13393.7693124847</v>
      </c>
      <c r="H221" s="33" t="n">
        <f aca="false">E221*TAN(C221*PI()/180)</f>
        <v>-5456.8218094499</v>
      </c>
      <c r="I221" s="35" t="n">
        <f aca="false">$W$2*H221</f>
        <v>-2455.56981425246</v>
      </c>
      <c r="J221" s="36" t="n">
        <v>16.77275</v>
      </c>
      <c r="K221" s="35" t="n">
        <f aca="false">(J221-1)/10*$R$2^2*PI()/4</f>
        <v>12888.3595925489</v>
      </c>
      <c r="L221" s="35" t="n">
        <f aca="false">G221+K221</f>
        <v>-505.409719935798</v>
      </c>
      <c r="M221" s="37" t="n">
        <f aca="false">L221*TAN(C221*PI()/180)</f>
        <v>-92.6601633303705</v>
      </c>
      <c r="N221" s="31"/>
    </row>
    <row r="222" customFormat="false" ht="12.75" hidden="false" customHeight="false" outlineLevel="0" collapsed="false">
      <c r="A222" s="32" t="n">
        <f aca="false">A221+1</f>
        <v>38</v>
      </c>
      <c r="B222" s="33" t="n">
        <f aca="false">S$2+P$2-SQRT(S$2^2-P$2^2*SIN(A222*PI()/180)^2)-P$2*COS(A222*PI()/180)</f>
        <v>11.3766351323561</v>
      </c>
      <c r="C222" s="34" t="n">
        <f aca="false">ASIN($P$2/$S$2*SIN(A222*PI()/180))*180/PI()</f>
        <v>10.6308239484307</v>
      </c>
      <c r="D222" s="33" t="n">
        <f aca="false">(P$2^2*(PI()*U$2/30)*SIN(A222*PI()/180)*COS(A222*PI()/180)/SQRT(S$2^2-P$2^2*SIN(A222*PI()/180)^2)+P$2*(PI()*U$2/30)*SIN(A222*PI()/180))/1000</f>
        <v>28.7160392702106</v>
      </c>
      <c r="E222" s="35" t="n">
        <f aca="false">-1*(PI()^2*U$2^2*P$2*COS(PI()*A222/180)/900+SQRT(2)*PI()^2*U$2^2*P$2^2*(4*(2*S$2^2-P$2^2)*COS(PI()*A222/90)+P$2^2*(COS(PI()*A222/45)+3))/(3600*(P$2^2*COS(PI()*A222/90)+2*S$2^2-P$2^2)^(3/2)))/1000</f>
        <v>-29071.0267470251</v>
      </c>
      <c r="F222" s="33" t="n">
        <f aca="false">E222/1000</f>
        <v>-29.0710267470251</v>
      </c>
      <c r="G222" s="35" t="n">
        <f aca="false">$W$2*E222</f>
        <v>-13081.9620361613</v>
      </c>
      <c r="H222" s="33" t="n">
        <f aca="false">E222*TAN(C222*PI()/180)</f>
        <v>-5456.68377190514</v>
      </c>
      <c r="I222" s="35" t="n">
        <f aca="false">$W$2*H222</f>
        <v>-2455.50769735731</v>
      </c>
      <c r="J222" s="36" t="n">
        <v>16.17125</v>
      </c>
      <c r="K222" s="35" t="n">
        <f aca="false">(J222-1)/10*$R$2^2*PI()/4</f>
        <v>12396.8569506559</v>
      </c>
      <c r="L222" s="35" t="n">
        <f aca="false">G222+K222</f>
        <v>-685.10508550546</v>
      </c>
      <c r="M222" s="37" t="n">
        <f aca="false">L222*TAN(C222*PI()/180)</f>
        <v>-128.595451225674</v>
      </c>
      <c r="N222" s="31"/>
    </row>
    <row r="223" customFormat="false" ht="12.75" hidden="false" customHeight="false" outlineLevel="0" collapsed="false">
      <c r="A223" s="32" t="n">
        <f aca="false">A222+1</f>
        <v>39</v>
      </c>
      <c r="B223" s="33" t="n">
        <f aca="false">S$2+P$2-SQRT(S$2^2-P$2^2*SIN(A223*PI()/180)^2)-P$2*COS(A223*PI()/180)</f>
        <v>11.9452381758316</v>
      </c>
      <c r="C223" s="34" t="n">
        <f aca="false">ASIN($P$2/$S$2*SIN(A223*PI()/180))*180/PI()</f>
        <v>10.8695151351585</v>
      </c>
      <c r="D223" s="33" t="n">
        <f aca="false">(P$2^2*(PI()*U$2/30)*SIN(A223*PI()/180)*COS(A223*PI()/180)/SQRT(S$2^2-P$2^2*SIN(A223*PI()/180)^2)+P$2*(PI()*U$2/30)*SIN(A223*PI()/180))/1000</f>
        <v>29.2791673598625</v>
      </c>
      <c r="E223" s="35" t="n">
        <f aca="false">-1*(PI()^2*U$2^2*P$2*COS(PI()*A223/180)/900+SQRT(2)*PI()^2*U$2^2*P$2^2*(4*(2*S$2^2-P$2^2)*COS(PI()*A223/90)+P$2^2*(COS(PI()*A223/45)+3))/(3600*(P$2^2*COS(PI()*A223/90)+2*S$2^2-P$2^2)^(3/2)))/1000</f>
        <v>-28366.0708400057</v>
      </c>
      <c r="F223" s="33" t="n">
        <f aca="false">E223/1000</f>
        <v>-28.3660708400057</v>
      </c>
      <c r="G223" s="35" t="n">
        <f aca="false">$W$2*E223</f>
        <v>-12764.7318780026</v>
      </c>
      <c r="H223" s="33" t="n">
        <f aca="false">E223*TAN(C223*PI()/180)</f>
        <v>-5446.79369641826</v>
      </c>
      <c r="I223" s="35" t="n">
        <f aca="false">$W$2*H223</f>
        <v>-2451.05716338822</v>
      </c>
      <c r="J223" s="36" t="n">
        <v>15.5275</v>
      </c>
      <c r="K223" s="35" t="n">
        <f aca="false">(J223-1)/10*$R$2^2*PI()/4</f>
        <v>11870.8306402342</v>
      </c>
      <c r="L223" s="35" t="n">
        <f aca="false">G223+K223</f>
        <v>-893.901237768385</v>
      </c>
      <c r="M223" s="37" t="n">
        <f aca="false">L223*TAN(C223*PI()/180)</f>
        <v>-171.645049275931</v>
      </c>
      <c r="N223" s="31"/>
    </row>
    <row r="224" customFormat="false" ht="12.75" hidden="false" customHeight="false" outlineLevel="0" collapsed="false">
      <c r="A224" s="32" t="n">
        <f aca="false">A223+1</f>
        <v>40</v>
      </c>
      <c r="B224" s="33" t="n">
        <f aca="false">S$2+P$2-SQRT(S$2^2-P$2^2*SIN(A224*PI()/180)^2)-P$2*COS(A224*PI()/180)</f>
        <v>12.5247466817437</v>
      </c>
      <c r="C224" s="34" t="n">
        <f aca="false">ASIN($P$2/$S$2*SIN(A224*PI()/180))*180/PI()</f>
        <v>11.1050434592752</v>
      </c>
      <c r="D224" s="33" t="n">
        <f aca="false">(P$2^2*(PI()*U$2/30)*SIN(A224*PI()/180)*COS(A224*PI()/180)/SQRT(S$2^2-P$2^2*SIN(A224*PI()/180)^2)+P$2*(PI()*U$2/30)*SIN(A224*PI()/180))/1000</f>
        <v>29.8283586734913</v>
      </c>
      <c r="E224" s="35" t="n">
        <f aca="false">-1*(PI()^2*U$2^2*P$2*COS(PI()*A224/180)/900+SQRT(2)*PI()^2*U$2^2*P$2^2*(4*(2*S$2^2-P$2^2)*COS(PI()*A224/90)+P$2^2*(COS(PI()*A224/45)+3))/(3600*(P$2^2*COS(PI()*A224/90)+2*S$2^2-P$2^2)^(3/2)))/1000</f>
        <v>-27649.5589392156</v>
      </c>
      <c r="F224" s="33" t="n">
        <f aca="false">E224/1000</f>
        <v>-27.6495589392156</v>
      </c>
      <c r="G224" s="35" t="n">
        <f aca="false">$W$2*E224</f>
        <v>-12442.301522647</v>
      </c>
      <c r="H224" s="33" t="n">
        <f aca="false">E224*TAN(C224*PI()/180)</f>
        <v>-5427.15537299769</v>
      </c>
      <c r="I224" s="35" t="n">
        <f aca="false">$W$2*H224</f>
        <v>-2442.21991784896</v>
      </c>
      <c r="J224" s="36" t="n">
        <v>15.06575</v>
      </c>
      <c r="K224" s="35" t="n">
        <f aca="false">(J224-1)/10*$R$2^2*PI()/4</f>
        <v>11493.5216711667</v>
      </c>
      <c r="L224" s="35" t="n">
        <f aca="false">G224+K224</f>
        <v>-948.779851480318</v>
      </c>
      <c r="M224" s="37" t="n">
        <f aca="false">L224*TAN(C224*PI()/180)</f>
        <v>-186.229938787568</v>
      </c>
      <c r="N224" s="31"/>
    </row>
    <row r="225" customFormat="false" ht="12.75" hidden="false" customHeight="false" outlineLevel="0" collapsed="false">
      <c r="A225" s="32" t="n">
        <f aca="false">A224+1</f>
        <v>41</v>
      </c>
      <c r="B225" s="33" t="n">
        <f aca="false">S$2+P$2-SQRT(S$2^2-P$2^2*SIN(A225*PI()/180)^2)-P$2*COS(A225*PI()/180)</f>
        <v>13.1148851907301</v>
      </c>
      <c r="C225" s="34" t="n">
        <f aca="false">ASIN($P$2/$S$2*SIN(A225*PI()/180))*180/PI()</f>
        <v>11.3373334940127</v>
      </c>
      <c r="D225" s="33" t="n">
        <f aca="false">(P$2^2*(PI()*U$2/30)*SIN(A225*PI()/180)*COS(A225*PI()/180)/SQRT(S$2^2-P$2^2*SIN(A225*PI()/180)^2)+P$2*(PI()*U$2/30)*SIN(A225*PI()/180))/1000</f>
        <v>30.3633915591449</v>
      </c>
      <c r="E225" s="35" t="n">
        <f aca="false">-1*(PI()^2*U$2^2*P$2*COS(PI()*A225/180)/900+SQRT(2)*PI()^2*U$2^2*P$2^2*(4*(2*S$2^2-P$2^2)*COS(PI()*A225/90)+P$2^2*(COS(PI()*A225/45)+3))/(3600*(P$2^2*COS(PI()*A225/90)+2*S$2^2-P$2^2)^(3/2)))/1000</f>
        <v>-26921.9962261364</v>
      </c>
      <c r="F225" s="33" t="n">
        <f aca="false">E225/1000</f>
        <v>-26.9219962261364</v>
      </c>
      <c r="G225" s="35" t="n">
        <f aca="false">$W$2*E225</f>
        <v>-12114.8983017614</v>
      </c>
      <c r="H225" s="33" t="n">
        <f aca="false">E225*TAN(C225*PI()/180)</f>
        <v>-5397.79065408448</v>
      </c>
      <c r="I225" s="35" t="n">
        <f aca="false">$W$2*H225</f>
        <v>-2429.00579433801</v>
      </c>
      <c r="J225" s="36" t="n">
        <v>14.54825</v>
      </c>
      <c r="K225" s="35" t="n">
        <f aca="false">(J225-1)/10*$R$2^2*PI()/4</f>
        <v>11070.6578022064</v>
      </c>
      <c r="L225" s="35" t="n">
        <f aca="false">G225+K225</f>
        <v>-1044.24049955504</v>
      </c>
      <c r="M225" s="37" t="n">
        <f aca="false">L225*TAN(C225*PI()/180)</f>
        <v>-209.367520958293</v>
      </c>
      <c r="N225" s="31"/>
    </row>
    <row r="226" customFormat="false" ht="12.75" hidden="false" customHeight="false" outlineLevel="0" collapsed="false">
      <c r="A226" s="32" t="n">
        <f aca="false">A225+1</f>
        <v>42</v>
      </c>
      <c r="B226" s="33" t="n">
        <f aca="false">S$2+P$2-SQRT(S$2^2-P$2^2*SIN(A226*PI()/180)^2)-P$2*COS(A226*PI()/180)</f>
        <v>13.7153739950705</v>
      </c>
      <c r="C226" s="34" t="n">
        <f aca="false">ASIN($P$2/$S$2*SIN(A226*PI()/180))*180/PI()</f>
        <v>11.5663103962368</v>
      </c>
      <c r="D226" s="33" t="n">
        <f aca="false">(P$2^2*(PI()*U$2/30)*SIN(A226*PI()/180)*COS(A226*PI()/180)/SQRT(S$2^2-P$2^2*SIN(A226*PI()/180)^2)+P$2*(PI()*U$2/30)*SIN(A226*PI()/180))/1000</f>
        <v>30.8840543688268</v>
      </c>
      <c r="E226" s="35" t="n">
        <f aca="false">-1*(PI()^2*U$2^2*P$2*COS(PI()*A226/180)/900+SQRT(2)*PI()^2*U$2^2*P$2^2*(4*(2*S$2^2-P$2^2)*COS(PI()*A226/90)+P$2^2*(COS(PI()*A226/45)+3))/(3600*(P$2^2*COS(PI()*A226/90)+2*S$2^2-P$2^2)^(3/2)))/1000</f>
        <v>-26183.8978629933</v>
      </c>
      <c r="F226" s="33" t="n">
        <f aca="false">E226/1000</f>
        <v>-26.1838978629933</v>
      </c>
      <c r="G226" s="35" t="n">
        <f aca="false">$W$2*E226</f>
        <v>-11782.754038347</v>
      </c>
      <c r="H226" s="33" t="n">
        <f aca="false">E226*TAN(C226*PI()/180)</f>
        <v>-5358.73955864446</v>
      </c>
      <c r="I226" s="35" t="n">
        <f aca="false">$W$2*H226</f>
        <v>-2411.43280139001</v>
      </c>
      <c r="J226" s="36" t="n">
        <v>13.9885</v>
      </c>
      <c r="K226" s="35" t="n">
        <f aca="false">(J226-1)/10*$R$2^2*PI()/4</f>
        <v>10613.2702647174</v>
      </c>
      <c r="L226" s="35" t="n">
        <f aca="false">G226+K226</f>
        <v>-1169.48377362961</v>
      </c>
      <c r="M226" s="37" t="n">
        <f aca="false">L226*TAN(C226*PI()/180)</f>
        <v>-239.34400423243</v>
      </c>
      <c r="N226" s="31"/>
    </row>
    <row r="227" customFormat="false" ht="12.75" hidden="false" customHeight="false" outlineLevel="0" collapsed="false">
      <c r="A227" s="32" t="n">
        <f aca="false">A226+1</f>
        <v>43</v>
      </c>
      <c r="B227" s="33" t="n">
        <f aca="false">S$2+P$2-SQRT(S$2^2-P$2^2*SIN(A227*PI()/180)^2)-P$2*COS(A227*PI()/180)</f>
        <v>14.3259293367367</v>
      </c>
      <c r="C227" s="34" t="n">
        <f aca="false">ASIN($P$2/$S$2*SIN(A227*PI()/180))*180/PI()</f>
        <v>11.7918999383558</v>
      </c>
      <c r="D227" s="33" t="n">
        <f aca="false">(P$2^2*(PI()*U$2/30)*SIN(A227*PI()/180)*COS(A227*PI()/180)/SQRT(S$2^2-P$2^2*SIN(A227*PI()/180)^2)+P$2*(PI()*U$2/30)*SIN(A227*PI()/180))/1000</f>
        <v>31.3901456505995</v>
      </c>
      <c r="E227" s="35" t="n">
        <f aca="false">-1*(PI()^2*U$2^2*P$2*COS(PI()*A227/180)/900+SQRT(2)*PI()^2*U$2^2*P$2^2*(4*(2*S$2^2-P$2^2)*COS(PI()*A227/90)+P$2^2*(COS(PI()*A227/45)+3))/(3600*(P$2^2*COS(PI()*A227/90)+2*S$2^2-P$2^2)^(3/2)))/1000</f>
        <v>-25435.7886216354</v>
      </c>
      <c r="F227" s="33" t="n">
        <f aca="false">E227/1000</f>
        <v>-25.4357886216354</v>
      </c>
      <c r="G227" s="35" t="n">
        <f aca="false">$W$2*E227</f>
        <v>-11446.1048797359</v>
      </c>
      <c r="H227" s="33" t="n">
        <f aca="false">E227*TAN(C227*PI()/180)</f>
        <v>-5310.06033870072</v>
      </c>
      <c r="I227" s="35" t="n">
        <f aca="false">$W$2*H227</f>
        <v>-2389.52715241533</v>
      </c>
      <c r="J227" s="36" t="n">
        <v>13.54075</v>
      </c>
      <c r="K227" s="35" t="n">
        <f aca="false">(J227-1)/10*$R$2^2*PI()/4</f>
        <v>10247.4010911387</v>
      </c>
      <c r="L227" s="35" t="n">
        <f aca="false">G227+K227</f>
        <v>-1198.70378859726</v>
      </c>
      <c r="M227" s="37" t="n">
        <f aca="false">L227*TAN(C227*PI()/180)</f>
        <v>-250.245413671445</v>
      </c>
      <c r="N227" s="31"/>
    </row>
    <row r="228" customFormat="false" ht="12.75" hidden="false" customHeight="false" outlineLevel="0" collapsed="false">
      <c r="A228" s="32" t="n">
        <f aca="false">A227+1</f>
        <v>44</v>
      </c>
      <c r="B228" s="33" t="n">
        <f aca="false">S$2+P$2-SQRT(S$2^2-P$2^2*SIN(A228*PI()/180)^2)-P$2*COS(A228*PI()/180)</f>
        <v>14.9462636091387</v>
      </c>
      <c r="C228" s="34" t="n">
        <f aca="false">ASIN($P$2/$S$2*SIN(A228*PI()/180))*180/PI()</f>
        <v>12.0140285411777</v>
      </c>
      <c r="D228" s="33" t="n">
        <f aca="false">(P$2^2*(PI()*U$2/30)*SIN(A228*PI()/180)*COS(A228*PI()/180)/SQRT(S$2^2-P$2^2*SIN(A228*PI()/180)^2)+P$2*(PI()*U$2/30)*SIN(A228*PI()/180))/1000</f>
        <v>31.8814743331608</v>
      </c>
      <c r="E228" s="35" t="n">
        <f aca="false">-1*(PI()^2*U$2^2*P$2*COS(PI()*A228/180)/900+SQRT(2)*PI()^2*U$2^2*P$2^2*(4*(2*S$2^2-P$2^2)*COS(PI()*A228/90)+P$2^2*(COS(PI()*A228/45)+3))/(3600*(P$2^2*COS(PI()*A228/90)+2*S$2^2-P$2^2)^(3/2)))/1000</f>
        <v>-24678.2024866636</v>
      </c>
      <c r="F228" s="33" t="n">
        <f aca="false">E228/1000</f>
        <v>-24.6782024866636</v>
      </c>
      <c r="G228" s="35" t="n">
        <f aca="false">$W$2*E228</f>
        <v>-11105.1911189986</v>
      </c>
      <c r="H228" s="33" t="n">
        <f aca="false">E228*TAN(C228*PI()/180)</f>
        <v>-5251.82950670967</v>
      </c>
      <c r="I228" s="35" t="n">
        <f aca="false">$W$2*H228</f>
        <v>-2363.32327801935</v>
      </c>
      <c r="J228" s="36" t="n">
        <v>13.02325</v>
      </c>
      <c r="K228" s="35" t="n">
        <f aca="false">(J228-1)/10*$R$2^2*PI()/4</f>
        <v>9824.53722217833</v>
      </c>
      <c r="L228" s="35" t="n">
        <f aca="false">G228+K228</f>
        <v>-1280.6538968203</v>
      </c>
      <c r="M228" s="37" t="n">
        <f aca="false">L228*TAN(C228*PI()/180)</f>
        <v>-272.539133546629</v>
      </c>
      <c r="N228" s="31"/>
    </row>
    <row r="229" customFormat="false" ht="12.75" hidden="false" customHeight="false" outlineLevel="0" collapsed="false">
      <c r="A229" s="32" t="n">
        <f aca="false">A228+1</f>
        <v>45</v>
      </c>
      <c r="B229" s="33" t="n">
        <f aca="false">S$2+P$2-SQRT(S$2^2-P$2^2*SIN(A229*PI()/180)^2)-P$2*COS(A229*PI()/180)</f>
        <v>15.5760855624104</v>
      </c>
      <c r="C229" s="34" t="n">
        <f aca="false">ASIN($P$2/$S$2*SIN(A229*PI()/180))*180/PI()</f>
        <v>12.2326233076921</v>
      </c>
      <c r="D229" s="33" t="n">
        <f aca="false">(P$2^2*(PI()*U$2/30)*SIN(A229*PI()/180)*COS(A229*PI()/180)/SQRT(S$2^2-P$2^2*SIN(A229*PI()/180)^2)+P$2*(PI()*U$2/30)*SIN(A229*PI()/180))/1000</f>
        <v>32.3578599023803</v>
      </c>
      <c r="E229" s="35" t="n">
        <f aca="false">-1*(PI()^2*U$2^2*P$2*COS(PI()*A229/180)/900+SQRT(2)*PI()^2*U$2^2*P$2^2*(4*(2*S$2^2-P$2^2)*COS(PI()*A229/90)+P$2^2*(COS(PI()*A229/45)+3))/(3600*(P$2^2*COS(PI()*A229/90)+2*S$2^2-P$2^2)^(3/2)))/1000</f>
        <v>-23911.6822322639</v>
      </c>
      <c r="F229" s="33" t="n">
        <f aca="false">E229/1000</f>
        <v>-23.9116822322639</v>
      </c>
      <c r="G229" s="35" t="n">
        <f aca="false">$W$2*E229</f>
        <v>-10760.2570045187</v>
      </c>
      <c r="H229" s="33" t="n">
        <f aca="false">E229*TAN(C229*PI()/180)</f>
        <v>-5184.14182224728</v>
      </c>
      <c r="I229" s="35" t="n">
        <f aca="false">$W$2*H229</f>
        <v>-2332.86382001128</v>
      </c>
      <c r="J229" s="36" t="n">
        <v>12.6315</v>
      </c>
      <c r="K229" s="35" t="n">
        <f aca="false">(J229-1)/10*$R$2^2*PI()/4</f>
        <v>9504.42723055474</v>
      </c>
      <c r="L229" s="35" t="n">
        <f aca="false">G229+K229</f>
        <v>-1255.829773964</v>
      </c>
      <c r="M229" s="37" t="n">
        <f aca="false">L229*TAN(C229*PI()/180)</f>
        <v>-272.268575234146</v>
      </c>
      <c r="N229" s="31"/>
    </row>
    <row r="230" customFormat="false" ht="12.75" hidden="false" customHeight="false" outlineLevel="0" collapsed="false">
      <c r="A230" s="32" t="n">
        <f aca="false">A229+1</f>
        <v>46</v>
      </c>
      <c r="B230" s="33" t="n">
        <f aca="false">S$2+P$2-SQRT(S$2^2-P$2^2*SIN(A230*PI()/180)^2)-P$2*COS(A230*PI()/180)</f>
        <v>16.2151005120742</v>
      </c>
      <c r="C230" s="34" t="n">
        <f aca="false">ASIN($P$2/$S$2*SIN(A230*PI()/180))*180/PI()</f>
        <v>12.4476120577524</v>
      </c>
      <c r="D230" s="33" t="n">
        <f aca="false">(P$2^2*(PI()*U$2/30)*SIN(A230*PI()/180)*COS(A230*PI()/180)/SQRT(S$2^2-P$2^2*SIN(A230*PI()/180)^2)+P$2*(PI()*U$2/30)*SIN(A230*PI()/180))/1000</f>
        <v>32.8191325692773</v>
      </c>
      <c r="E230" s="35" t="n">
        <f aca="false">-1*(PI()^2*U$2^2*P$2*COS(PI()*A230/180)/900+SQRT(2)*PI()^2*U$2^2*P$2^2*(4*(2*S$2^2-P$2^2)*COS(PI()*A230/90)+P$2^2*(COS(PI()*A230/45)+3))/(3600*(P$2^2*COS(PI()*A230/90)+2*S$2^2-P$2^2)^(3/2)))/1000</f>
        <v>-23136.7789722909</v>
      </c>
      <c r="F230" s="33" t="n">
        <f aca="false">E230/1000</f>
        <v>-23.1367789722909</v>
      </c>
      <c r="G230" s="35" t="n">
        <f aca="false">$W$2*E230</f>
        <v>-10411.5505375309</v>
      </c>
      <c r="H230" s="33" t="n">
        <f aca="false">E230*TAN(C230*PI()/180)</f>
        <v>-5107.11023654922</v>
      </c>
      <c r="I230" s="35" t="n">
        <f aca="false">$W$2*H230</f>
        <v>-2298.19960644715</v>
      </c>
      <c r="J230" s="36" t="n">
        <v>12.25375</v>
      </c>
      <c r="K230" s="35" t="n">
        <f aca="false">(J230-1)/10*$R$2^2*PI()/4</f>
        <v>9195.75703441993</v>
      </c>
      <c r="L230" s="35" t="n">
        <f aca="false">G230+K230</f>
        <v>-1215.79350311097</v>
      </c>
      <c r="M230" s="37" t="n">
        <f aca="false">L230*TAN(C230*PI()/180)</f>
        <v>-268.368879380503</v>
      </c>
      <c r="N230" s="31"/>
    </row>
    <row r="231" customFormat="false" ht="12.75" hidden="false" customHeight="false" outlineLevel="0" collapsed="false">
      <c r="A231" s="32" t="n">
        <f aca="false">A230+1</f>
        <v>47</v>
      </c>
      <c r="B231" s="33" t="n">
        <f aca="false">S$2+P$2-SQRT(S$2^2-P$2^2*SIN(A231*PI()/180)^2)-P$2*COS(A231*PI()/180)</f>
        <v>16.863010550911</v>
      </c>
      <c r="C231" s="34" t="n">
        <f aca="false">ASIN($P$2/$S$2*SIN(A231*PI()/180))*180/PI()</f>
        <v>12.6589233636265</v>
      </c>
      <c r="D231" s="33" t="n">
        <f aca="false">(P$2^2*(PI()*U$2/30)*SIN(A231*PI()/180)*COS(A231*PI()/180)/SQRT(S$2^2-P$2^2*SIN(A231*PI()/180)^2)+P$2*(PI()*U$2/30)*SIN(A231*PI()/180))/1000</f>
        <v>33.2651334289116</v>
      </c>
      <c r="E231" s="35" t="n">
        <f aca="false">-1*(PI()^2*U$2^2*P$2*COS(PI()*A231/180)/900+SQRT(2)*PI()^2*U$2^2*P$2^2*(4*(2*S$2^2-P$2^2)*COS(PI()*A231/90)+P$2^2*(COS(PI()*A231/45)+3))/(3600*(P$2^2*COS(PI()*A231/90)+2*S$2^2-P$2^2)^(3/2)))/1000</f>
        <v>-22354.0516832458</v>
      </c>
      <c r="F231" s="33" t="n">
        <f aca="false">E231/1000</f>
        <v>-22.3540516832458</v>
      </c>
      <c r="G231" s="35" t="n">
        <f aca="false">$W$2*E231</f>
        <v>-10059.3232574606</v>
      </c>
      <c r="H231" s="33" t="n">
        <f aca="false">E231*TAN(C231*PI()/180)</f>
        <v>-5020.86579354112</v>
      </c>
      <c r="I231" s="35" t="n">
        <f aca="false">$W$2*H231</f>
        <v>-2259.3896070935</v>
      </c>
      <c r="J231" s="36" t="n">
        <v>11.764</v>
      </c>
      <c r="K231" s="35" t="n">
        <f aca="false">(J231-1)/10*$R$2^2*PI()/4</f>
        <v>8795.56847437486</v>
      </c>
      <c r="L231" s="35" t="n">
        <f aca="false">G231+K231</f>
        <v>-1263.75478308575</v>
      </c>
      <c r="M231" s="37" t="n">
        <f aca="false">L231*TAN(C231*PI()/180)</f>
        <v>-283.847566057783</v>
      </c>
      <c r="N231" s="31"/>
    </row>
    <row r="232" customFormat="false" ht="12.75" hidden="false" customHeight="false" outlineLevel="0" collapsed="false">
      <c r="A232" s="32" t="n">
        <f aca="false">A231+1</f>
        <v>48</v>
      </c>
      <c r="B232" s="33" t="n">
        <f aca="false">S$2+P$2-SQRT(S$2^2-P$2^2*SIN(A232*PI()/180)^2)-P$2*COS(A232*PI()/180)</f>
        <v>17.5195147638527</v>
      </c>
      <c r="C232" s="34" t="n">
        <f aca="false">ASIN($P$2/$S$2*SIN(A232*PI()/180))*180/PI()</f>
        <v>12.8664865863845</v>
      </c>
      <c r="D232" s="33" t="n">
        <f aca="false">(P$2^2*(PI()*U$2/30)*SIN(A232*PI()/180)*COS(A232*PI()/180)/SQRT(S$2^2-P$2^2*SIN(A232*PI()/180)^2)+P$2*(PI()*U$2/30)*SIN(A232*PI()/180))/1000</f>
        <v>33.6957146096531</v>
      </c>
      <c r="E232" s="35" t="n">
        <f aca="false">-1*(PI()^2*U$2^2*P$2*COS(PI()*A232/180)/900+SQRT(2)*PI()^2*U$2^2*P$2^2*(4*(2*S$2^2-P$2^2)*COS(PI()*A232/90)+P$2^2*(COS(PI()*A232/45)+3))/(3600*(P$2^2*COS(PI()*A232/90)+2*S$2^2-P$2^2)^(3/2)))/1000</f>
        <v>-21564.0666998928</v>
      </c>
      <c r="F232" s="33" t="n">
        <f aca="false">E232/1000</f>
        <v>-21.5640666998928</v>
      </c>
      <c r="G232" s="35" t="n">
        <f aca="false">$W$2*E232</f>
        <v>-9703.83001495177</v>
      </c>
      <c r="H232" s="33" t="n">
        <f aca="false">E232*TAN(C232*PI()/180)</f>
        <v>-4925.55748610283</v>
      </c>
      <c r="I232" s="35" t="n">
        <f aca="false">$W$2*H232</f>
        <v>-2216.50086874627</v>
      </c>
      <c r="J232" s="36" t="n">
        <v>11.41425</v>
      </c>
      <c r="K232" s="35" t="n">
        <f aca="false">(J232-1)/10*$R$2^2*PI()/4</f>
        <v>8509.77786921761</v>
      </c>
      <c r="L232" s="35" t="n">
        <f aca="false">G232+K232</f>
        <v>-1194.05214573415</v>
      </c>
      <c r="M232" s="37" t="n">
        <f aca="false">L232*TAN(C232*PI()/180)</f>
        <v>-272.739486807803</v>
      </c>
      <c r="N232" s="31"/>
    </row>
    <row r="233" customFormat="false" ht="12.75" hidden="false" customHeight="false" outlineLevel="0" collapsed="false">
      <c r="A233" s="32" t="n">
        <f aca="false">A232+1</f>
        <v>49</v>
      </c>
      <c r="B233" s="33" t="n">
        <f aca="false">S$2+P$2-SQRT(S$2^2-P$2^2*SIN(A233*PI()/180)^2)-P$2*COS(A233*PI()/180)</f>
        <v>18.1843094457023</v>
      </c>
      <c r="C233" s="34" t="n">
        <f aca="false">ASIN($P$2/$S$2*SIN(A233*PI()/180))*180/PI()</f>
        <v>13.070231913084</v>
      </c>
      <c r="D233" s="33" t="n">
        <f aca="false">(P$2^2*(PI()*U$2/30)*SIN(A233*PI()/180)*COS(A233*PI()/180)/SQRT(S$2^2-P$2^2*SIN(A233*PI()/180)^2)+P$2*(PI()*U$2/30)*SIN(A233*PI()/180))/1000</f>
        <v>34.1107394122919</v>
      </c>
      <c r="E233" s="35" t="n">
        <f aca="false">-1*(PI()^2*U$2^2*P$2*COS(PI()*A233/180)/900+SQRT(2)*PI()^2*U$2^2*P$2^2*(4*(2*S$2^2-P$2^2)*COS(PI()*A233/90)+P$2^2*(COS(PI()*A233/45)+3))/(3600*(P$2^2*COS(PI()*A233/90)+2*S$2^2-P$2^2)^(3/2)))/1000</f>
        <v>-20767.3971833742</v>
      </c>
      <c r="F233" s="33" t="n">
        <f aca="false">E233/1000</f>
        <v>-20.7673971833742</v>
      </c>
      <c r="G233" s="35" t="n">
        <f aca="false">$W$2*E233</f>
        <v>-9345.32873251839</v>
      </c>
      <c r="H233" s="33" t="n">
        <f aca="false">E233*TAN(C233*PI()/180)</f>
        <v>-4821.35206643348</v>
      </c>
      <c r="I233" s="35" t="n">
        <f aca="false">$W$2*H233</f>
        <v>-2169.60842989507</v>
      </c>
      <c r="J233" s="36" t="n">
        <v>11.0925</v>
      </c>
      <c r="K233" s="35" t="n">
        <f aca="false">(J233-1)/10*$R$2^2*PI()/4</f>
        <v>8246.86685503793</v>
      </c>
      <c r="L233" s="35" t="n">
        <f aca="false">G233+K233</f>
        <v>-1098.46187748046</v>
      </c>
      <c r="M233" s="37" t="n">
        <f aca="false">L233*TAN(C233*PI()/180)</f>
        <v>-255.01854643242</v>
      </c>
      <c r="N233" s="31"/>
    </row>
    <row r="234" customFormat="false" ht="12.75" hidden="false" customHeight="false" outlineLevel="0" collapsed="false">
      <c r="A234" s="32" t="n">
        <f aca="false">A233+1</f>
        <v>50</v>
      </c>
      <c r="B234" s="33" t="n">
        <f aca="false">S$2+P$2-SQRT(S$2^2-P$2^2*SIN(A234*PI()/180)^2)-P$2*COS(A234*PI()/180)</f>
        <v>18.8570883214777</v>
      </c>
      <c r="C234" s="34" t="n">
        <f aca="false">ASIN($P$2/$S$2*SIN(A234*PI()/180))*180/PI()</f>
        <v>13.2700903947127</v>
      </c>
      <c r="D234" s="33" t="n">
        <f aca="false">(P$2^2*(PI()*U$2/30)*SIN(A234*PI()/180)*COS(A234*PI()/180)/SQRT(S$2^2-P$2^2*SIN(A234*PI()/180)^2)+P$2*(PI()*U$2/30)*SIN(A234*PI()/180))/1000</f>
        <v>34.5100824384489</v>
      </c>
      <c r="E234" s="35" t="n">
        <f aca="false">-1*(PI()^2*U$2^2*P$2*COS(PI()*A234/180)/900+SQRT(2)*PI()^2*U$2^2*P$2^2*(4*(2*S$2^2-P$2^2)*COS(PI()*A234/90)+P$2^2*(COS(PI()*A234/45)+3))/(3600*(P$2^2*COS(PI()*A234/90)+2*S$2^2-P$2^2)^(3/2)))/1000</f>
        <v>-19964.6225618031</v>
      </c>
      <c r="F234" s="33" t="n">
        <f aca="false">E234/1000</f>
        <v>-19.9646225618031</v>
      </c>
      <c r="G234" s="35" t="n">
        <f aca="false">$W$2*E234</f>
        <v>-8984.08015281141</v>
      </c>
      <c r="H234" s="33" t="n">
        <f aca="false">E234*TAN(C234*PI()/180)</f>
        <v>-4708.43380952326</v>
      </c>
      <c r="I234" s="35" t="n">
        <f aca="false">$W$2*H234</f>
        <v>-2118.79521428547</v>
      </c>
      <c r="J234" s="36" t="n">
        <v>10.70075</v>
      </c>
      <c r="K234" s="35" t="n">
        <f aca="false">(J234-1)/10*$R$2^2*PI()/4</f>
        <v>7926.75686341434</v>
      </c>
      <c r="L234" s="35" t="n">
        <f aca="false">G234+K234</f>
        <v>-1057.32328939707</v>
      </c>
      <c r="M234" s="37" t="n">
        <f aca="false">L234*TAN(C234*PI()/180)</f>
        <v>-249.357918387008</v>
      </c>
      <c r="N234" s="31"/>
    </row>
    <row r="235" customFormat="false" ht="12.75" hidden="false" customHeight="false" outlineLevel="0" collapsed="false">
      <c r="A235" s="32" t="n">
        <f aca="false">A234+1</f>
        <v>51</v>
      </c>
      <c r="B235" s="33" t="n">
        <f aca="false">S$2+P$2-SQRT(S$2^2-P$2^2*SIN(A235*PI()/180)^2)-P$2*COS(A235*PI()/180)</f>
        <v>19.5375427691643</v>
      </c>
      <c r="C235" s="34" t="n">
        <f aca="false">ASIN($P$2/$S$2*SIN(A235*PI()/180))*180/PI()</f>
        <v>13.4659939848421</v>
      </c>
      <c r="D235" s="33" t="n">
        <f aca="false">(P$2^2*(PI()*U$2/30)*SIN(A235*PI()/180)*COS(A235*PI()/180)/SQRT(S$2^2-P$2^2*SIN(A235*PI()/180)^2)+P$2*(PI()*U$2/30)*SIN(A235*PI()/180))/1000</f>
        <v>34.8936297077497</v>
      </c>
      <c r="E235" s="35" t="n">
        <f aca="false">-1*(PI()^2*U$2^2*P$2*COS(PI()*A235/180)/900+SQRT(2)*PI()^2*U$2^2*P$2^2*(4*(2*S$2^2-P$2^2)*COS(PI()*A235/90)+P$2^2*(COS(PI()*A235/45)+3))/(3600*(P$2^2*COS(PI()*A235/90)+2*S$2^2-P$2^2)^(3/2)))/1000</f>
        <v>-19156.3279434425</v>
      </c>
      <c r="F235" s="33" t="n">
        <f aca="false">E235/1000</f>
        <v>-19.1563279434425</v>
      </c>
      <c r="G235" s="35" t="n">
        <f aca="false">$W$2*E235</f>
        <v>-8620.34757454913</v>
      </c>
      <c r="H235" s="33" t="n">
        <f aca="false">E235*TAN(C235*PI()/180)</f>
        <v>-4587.00422889172</v>
      </c>
      <c r="I235" s="35" t="n">
        <f aca="false">$W$2*H235</f>
        <v>-2064.15190300127</v>
      </c>
      <c r="J235" s="36" t="n">
        <v>10.379</v>
      </c>
      <c r="K235" s="35" t="n">
        <f aca="false">(J235-1)/10*$R$2^2*PI()/4</f>
        <v>7663.84584923466</v>
      </c>
      <c r="L235" s="35" t="n">
        <f aca="false">G235+K235</f>
        <v>-956.50172531447</v>
      </c>
      <c r="M235" s="37" t="n">
        <f aca="false">L235*TAN(C235*PI()/180)</f>
        <v>-229.035411792561</v>
      </c>
      <c r="N235" s="31"/>
    </row>
    <row r="236" customFormat="false" ht="12.75" hidden="false" customHeight="false" outlineLevel="0" collapsed="false">
      <c r="A236" s="32" t="n">
        <f aca="false">A235+1</f>
        <v>52</v>
      </c>
      <c r="B236" s="33" t="n">
        <f aca="false">S$2+P$2-SQRT(S$2^2-P$2^2*SIN(A236*PI()/180)^2)-P$2*COS(A236*PI()/180)</f>
        <v>20.2253620446503</v>
      </c>
      <c r="C236" s="34" t="n">
        <f aca="false">ASIN($P$2/$S$2*SIN(A236*PI()/180))*180/PI()</f>
        <v>13.6578755789428</v>
      </c>
      <c r="D236" s="33" t="n">
        <f aca="false">(P$2^2*(PI()*U$2/30)*SIN(A236*PI()/180)*COS(A236*PI()/180)/SQRT(S$2^2-P$2^2*SIN(A236*PI()/180)^2)+P$2*(PI()*U$2/30)*SIN(A236*PI()/180))/1000</f>
        <v>35.2612787632245</v>
      </c>
      <c r="E236" s="35" t="n">
        <f aca="false">-1*(PI()^2*U$2^2*P$2*COS(PI()*A236/180)/900+SQRT(2)*PI()^2*U$2^2*P$2^2*(4*(2*S$2^2-P$2^2)*COS(PI()*A236/90)+P$2^2*(COS(PI()*A236/45)+3))/(3600*(P$2^2*COS(PI()*A236/90)+2*S$2^2-P$2^2)^(3/2)))/1000</f>
        <v>-18343.1035027137</v>
      </c>
      <c r="F236" s="33" t="n">
        <f aca="false">E236/1000</f>
        <v>-18.3431035027137</v>
      </c>
      <c r="G236" s="35" t="n">
        <f aca="false">$W$2*E236</f>
        <v>-8254.39657622117</v>
      </c>
      <c r="H236" s="33" t="n">
        <f aca="false">E236*TAN(C236*PI()/180)</f>
        <v>-4457.28174392279</v>
      </c>
      <c r="I236" s="35" t="n">
        <f aca="false">$W$2*H236</f>
        <v>-2005.77678476526</v>
      </c>
      <c r="J236" s="36" t="n">
        <v>10.00125</v>
      </c>
      <c r="K236" s="35" t="n">
        <f aca="false">(J236-1)/10*$R$2^2*PI()/4</f>
        <v>7355.17565309985</v>
      </c>
      <c r="L236" s="35" t="n">
        <f aca="false">G236+K236</f>
        <v>-899.220923121318</v>
      </c>
      <c r="M236" s="37" t="n">
        <f aca="false">L236*TAN(C236*PI()/180)</f>
        <v>-218.50615430421</v>
      </c>
      <c r="N236" s="31"/>
    </row>
    <row r="237" customFormat="false" ht="12.75" hidden="false" customHeight="false" outlineLevel="0" collapsed="false">
      <c r="A237" s="32" t="n">
        <f aca="false">A236+1</f>
        <v>53</v>
      </c>
      <c r="B237" s="33" t="n">
        <f aca="false">S$2+P$2-SQRT(S$2^2-P$2^2*SIN(A237*PI()/180)^2)-P$2*COS(A237*PI()/180)</f>
        <v>20.9202335086094</v>
      </c>
      <c r="C237" s="34" t="n">
        <f aca="false">ASIN($P$2/$S$2*SIN(A237*PI()/180))*180/PI()</f>
        <v>13.8456690543091</v>
      </c>
      <c r="D237" s="33" t="n">
        <f aca="false">(P$2^2*(PI()*U$2/30)*SIN(A237*PI()/180)*COS(A237*PI()/180)/SQRT(S$2^2-P$2^2*SIN(A237*PI()/180)^2)+P$2*(PI()*U$2/30)*SIN(A237*PI()/180))/1000</f>
        <v>35.6129387644055</v>
      </c>
      <c r="E237" s="35" t="n">
        <f aca="false">-1*(PI()^2*U$2^2*P$2*COS(PI()*A237/180)/900+SQRT(2)*PI()^2*U$2^2*P$2^2*(4*(2*S$2^2-P$2^2)*COS(PI()*A237/90)+P$2^2*(COS(PI()*A237/45)+3))/(3600*(P$2^2*COS(PI()*A237/90)+2*S$2^2-P$2^2)^(3/2)))/1000</f>
        <v>-17525.5438394224</v>
      </c>
      <c r="F237" s="33" t="n">
        <f aca="false">E237/1000</f>
        <v>-17.5255438394224</v>
      </c>
      <c r="G237" s="35" t="n">
        <f aca="false">$W$2*E237</f>
        <v>-7886.49472774008</v>
      </c>
      <c r="H237" s="33" t="n">
        <f aca="false">E237*TAN(C237*PI()/180)</f>
        <v>-4319.50129831108</v>
      </c>
      <c r="I237" s="35" t="n">
        <f aca="false">$W$2*H237</f>
        <v>-1943.77558423999</v>
      </c>
      <c r="J237" s="36" t="n">
        <v>9.73525</v>
      </c>
      <c r="K237" s="35" t="n">
        <f aca="false">(J237-1)/10*$R$2^2*PI()/4</f>
        <v>7137.81953881299</v>
      </c>
      <c r="L237" s="35" t="n">
        <f aca="false">G237+K237</f>
        <v>-748.675188927088</v>
      </c>
      <c r="M237" s="37" t="n">
        <f aca="false">L237*TAN(C237*PI()/180)</f>
        <v>-184.525141143376</v>
      </c>
      <c r="N237" s="31"/>
    </row>
    <row r="238" customFormat="false" ht="12.75" hidden="false" customHeight="false" outlineLevel="0" collapsed="false">
      <c r="A238" s="32" t="n">
        <f aca="false">A237+1</f>
        <v>54</v>
      </c>
      <c r="B238" s="33" t="n">
        <f aca="false">S$2+P$2-SQRT(S$2^2-P$2^2*SIN(A238*PI()/180)^2)-P$2*COS(A238*PI()/180)</f>
        <v>21.6218428550834</v>
      </c>
      <c r="C238" s="34" t="n">
        <f aca="false">ASIN($P$2/$S$2*SIN(A238*PI()/180))*180/PI()</f>
        <v>14.029309310534</v>
      </c>
      <c r="D238" s="33" t="n">
        <f aca="false">(P$2^2*(PI()*U$2/30)*SIN(A238*PI()/180)*COS(A238*PI()/180)/SQRT(S$2^2-P$2^2*SIN(A238*PI()/180)^2)+P$2*(PI()*U$2/30)*SIN(A238*PI()/180))/1000</f>
        <v>35.9485305676026</v>
      </c>
      <c r="E238" s="35" t="n">
        <f aca="false">-1*(PI()^2*U$2^2*P$2*COS(PI()*A238/180)/900+SQRT(2)*PI()^2*U$2^2*P$2^2*(4*(2*S$2^2-P$2^2)*COS(PI()*A238/90)+P$2^2*(COS(PI()*A238/45)+3))/(3600*(P$2^2*COS(PI()*A238/90)+2*S$2^2-P$2^2)^(3/2)))/1000</f>
        <v>-16704.2473117371</v>
      </c>
      <c r="F238" s="33" t="n">
        <f aca="false">E238/1000</f>
        <v>-16.7042473117371</v>
      </c>
      <c r="G238" s="35" t="n">
        <f aca="false">$W$2*E238</f>
        <v>-7516.91129028167</v>
      </c>
      <c r="H238" s="33" t="n">
        <f aca="false">E238*TAN(C238*PI()/180)</f>
        <v>-4173.91392933401</v>
      </c>
      <c r="I238" s="35" t="n">
        <f aca="false">$W$2*H238</f>
        <v>-1878.26126820031</v>
      </c>
      <c r="J238" s="36" t="n">
        <v>9.5115</v>
      </c>
      <c r="K238" s="35" t="n">
        <f aca="false">(J238-1)/10*$R$2^2*PI()/4</f>
        <v>6954.98709305478</v>
      </c>
      <c r="L238" s="35" t="n">
        <f aca="false">G238+K238</f>
        <v>-561.924197226894</v>
      </c>
      <c r="M238" s="37" t="n">
        <f aca="false">L238*TAN(C238*PI()/180)</f>
        <v>-140.408794857053</v>
      </c>
      <c r="N238" s="31"/>
    </row>
    <row r="239" customFormat="false" ht="12.75" hidden="false" customHeight="false" outlineLevel="0" collapsed="false">
      <c r="A239" s="32" t="n">
        <f aca="false">A238+1</f>
        <v>55</v>
      </c>
      <c r="B239" s="33" t="n">
        <f aca="false">S$2+P$2-SQRT(S$2^2-P$2^2*SIN(A239*PI()/180)^2)-P$2*COS(A239*PI()/180)</f>
        <v>22.3298743415095</v>
      </c>
      <c r="C239" s="34" t="n">
        <f aca="false">ASIN($P$2/$S$2*SIN(A239*PI()/180))*180/PI()</f>
        <v>14.2087323104749</v>
      </c>
      <c r="D239" s="33" t="n">
        <f aca="false">(P$2^2*(PI()*U$2/30)*SIN(A239*PI()/180)*COS(A239*PI()/180)/SQRT(S$2^2-P$2^2*SIN(A239*PI()/180)^2)+P$2*(PI()*U$2/30)*SIN(A239*PI()/180))/1000</f>
        <v>36.2679867928474</v>
      </c>
      <c r="E239" s="35" t="n">
        <f aca="false">-1*(PI()^2*U$2^2*P$2*COS(PI()*A239/180)/900+SQRT(2)*PI()^2*U$2^2*P$2^2*(4*(2*S$2^2-P$2^2)*COS(PI()*A239/90)+P$2^2*(COS(PI()*A239/45)+3))/(3600*(P$2^2*COS(PI()*A239/90)+2*S$2^2-P$2^2)^(3/2)))/1000</f>
        <v>-15879.8153436112</v>
      </c>
      <c r="F239" s="33" t="n">
        <f aca="false">E239/1000</f>
        <v>-15.8798153436112</v>
      </c>
      <c r="G239" s="35" t="n">
        <f aca="false">$W$2*E239</f>
        <v>-7145.91690462502</v>
      </c>
      <c r="H239" s="33" t="n">
        <f aca="false">E239*TAN(C239*PI()/180)</f>
        <v>-4020.78628787751</v>
      </c>
      <c r="I239" s="35" t="n">
        <f aca="false">$W$2*H239</f>
        <v>-1809.35382954488</v>
      </c>
      <c r="J239" s="36" t="n">
        <v>9.20375</v>
      </c>
      <c r="K239" s="35" t="n">
        <f aca="false">(J239-1)/10*$R$2^2*PI()/4</f>
        <v>6703.51587436388</v>
      </c>
      <c r="L239" s="35" t="n">
        <f aca="false">G239+K239</f>
        <v>-442.401030261146</v>
      </c>
      <c r="M239" s="37" t="n">
        <f aca="false">L239*TAN(C239*PI()/180)</f>
        <v>-112.016415665221</v>
      </c>
      <c r="N239" s="31"/>
    </row>
    <row r="240" customFormat="false" ht="12.75" hidden="false" customHeight="false" outlineLevel="0" collapsed="false">
      <c r="A240" s="32" t="n">
        <f aca="false">A239+1</f>
        <v>56</v>
      </c>
      <c r="B240" s="33" t="n">
        <f aca="false">S$2+P$2-SQRT(S$2^2-P$2^2*SIN(A240*PI()/180)^2)-P$2*COS(A240*PI()/180)</f>
        <v>23.044011019925</v>
      </c>
      <c r="C240" s="34" t="n">
        <f aca="false">ASIN($P$2/$S$2*SIN(A240*PI()/180))*180/PI()</f>
        <v>14.3838751216443</v>
      </c>
      <c r="D240" s="33" t="n">
        <f aca="false">(P$2^2*(PI()*U$2/30)*SIN(A240*PI()/180)*COS(A240*PI()/180)/SQRT(S$2^2-P$2^2*SIN(A240*PI()/180)^2)+P$2*(PI()*U$2/30)*SIN(A240*PI()/180))/1000</f>
        <v>36.5712518770144</v>
      </c>
      <c r="E240" s="35" t="n">
        <f aca="false">-1*(PI()^2*U$2^2*P$2*COS(PI()*A240/180)/900+SQRT(2)*PI()^2*U$2^2*P$2^2*(4*(2*S$2^2-P$2^2)*COS(PI()*A240/90)+P$2^2*(COS(PI()*A240/45)+3))/(3600*(P$2^2*COS(PI()*A240/90)+2*S$2^2-P$2^2)^(3/2)))/1000</f>
        <v>-15052.8517074994</v>
      </c>
      <c r="F240" s="33" t="n">
        <f aca="false">E240/1000</f>
        <v>-15.0528517074994</v>
      </c>
      <c r="G240" s="35" t="n">
        <f aca="false">$W$2*E240</f>
        <v>-6773.78326837475</v>
      </c>
      <c r="H240" s="33" t="n">
        <f aca="false">E240*TAN(C240*PI()/180)</f>
        <v>-3860.40010936956</v>
      </c>
      <c r="I240" s="35" t="n">
        <f aca="false">$W$2*H240</f>
        <v>-1737.1800492163</v>
      </c>
      <c r="J240" s="36" t="n">
        <v>8.97975</v>
      </c>
      <c r="K240" s="35" t="n">
        <f aca="false">(J240-1)/10*$R$2^2*PI()/4</f>
        <v>6520.47914654337</v>
      </c>
      <c r="L240" s="35" t="n">
        <f aca="false">G240+K240</f>
        <v>-253.304121831381</v>
      </c>
      <c r="M240" s="37" t="n">
        <f aca="false">L240*TAN(C240*PI()/180)</f>
        <v>-64.9614623609459</v>
      </c>
      <c r="N240" s="31"/>
    </row>
    <row r="241" customFormat="false" ht="12.75" hidden="false" customHeight="false" outlineLevel="0" collapsed="false">
      <c r="A241" s="32" t="n">
        <f aca="false">A240+1</f>
        <v>57</v>
      </c>
      <c r="B241" s="33" t="n">
        <f aca="false">S$2+P$2-SQRT(S$2^2-P$2^2*SIN(A241*PI()/180)^2)-P$2*COS(A241*PI()/180)</f>
        <v>23.7639349690748</v>
      </c>
      <c r="C241" s="34" t="n">
        <f aca="false">ASIN($P$2/$S$2*SIN(A241*PI()/180))*180/PI()</f>
        <v>14.5546759579574</v>
      </c>
      <c r="D241" s="33" t="n">
        <f aca="false">(P$2^2*(PI()*U$2/30)*SIN(A241*PI()/180)*COS(A241*PI()/180)/SQRT(S$2^2-P$2^2*SIN(A241*PI()/180)^2)+P$2*(PI()*U$2/30)*SIN(A241*PI()/180))/1000</f>
        <v>36.8582821126433</v>
      </c>
      <c r="E241" s="35" t="n">
        <f aca="false">-1*(PI()^2*U$2^2*P$2*COS(PI()*A241/180)/900+SQRT(2)*PI()^2*U$2^2*P$2^2*(4*(2*S$2^2-P$2^2)*COS(PI()*A241/90)+P$2^2*(COS(PI()*A241/45)+3))/(3600*(P$2^2*COS(PI()*A241/90)+2*S$2^2-P$2^2)^(3/2)))/1000</f>
        <v>-14223.9617833819</v>
      </c>
      <c r="F241" s="33" t="n">
        <f aca="false">E241/1000</f>
        <v>-14.2239617833819</v>
      </c>
      <c r="G241" s="35" t="n">
        <f aca="false">$W$2*E241</f>
        <v>-6400.78280252185</v>
      </c>
      <c r="H241" s="33" t="n">
        <f aca="false">E241*TAN(C241*PI()/180)</f>
        <v>-3693.05163601437</v>
      </c>
      <c r="I241" s="35" t="n">
        <f aca="false">$W$2*H241</f>
        <v>-1661.87323620647</v>
      </c>
      <c r="J241" s="36" t="n">
        <v>8.616</v>
      </c>
      <c r="K241" s="35" t="n">
        <f aca="false">(J241-1)/10*$R$2^2*PI()/4</f>
        <v>6223.24874589734</v>
      </c>
      <c r="L241" s="35" t="n">
        <f aca="false">G241+K241</f>
        <v>-177.534056624514</v>
      </c>
      <c r="M241" s="37" t="n">
        <f aca="false">L241*TAN(C241*PI()/180)</f>
        <v>-46.0942210229662</v>
      </c>
      <c r="N241" s="31"/>
    </row>
    <row r="242" customFormat="false" ht="12.75" hidden="false" customHeight="false" outlineLevel="0" collapsed="false">
      <c r="A242" s="32" t="n">
        <f aca="false">A241+1</f>
        <v>58</v>
      </c>
      <c r="B242" s="33" t="n">
        <f aca="false">S$2+P$2-SQRT(S$2^2-P$2^2*SIN(A242*PI()/180)^2)-P$2*COS(A242*PI()/180)</f>
        <v>24.4893275271358</v>
      </c>
      <c r="C242" s="34" t="n">
        <f aca="false">ASIN($P$2/$S$2*SIN(A242*PI()/180))*180/PI()</f>
        <v>14.7210742217636</v>
      </c>
      <c r="D242" s="33" t="n">
        <f aca="false">(P$2^2*(PI()*U$2/30)*SIN(A242*PI()/180)*COS(A242*PI()/180)/SQRT(S$2^2-P$2^2*SIN(A242*PI()/180)^2)+P$2*(PI()*U$2/30)*SIN(A242*PI()/180))/1000</f>
        <v>37.1290456720095</v>
      </c>
      <c r="E242" s="35" t="n">
        <f aca="false">-1*(PI()^2*U$2^2*P$2*COS(PI()*A242/180)/900+SQRT(2)*PI()^2*U$2^2*P$2^2*(4*(2*S$2^2-P$2^2)*COS(PI()*A242/90)+P$2^2*(COS(PI()*A242/45)+3))/(3600*(P$2^2*COS(PI()*A242/90)+2*S$2^2-P$2^2)^(3/2)))/1000</f>
        <v>-13393.7517952761</v>
      </c>
      <c r="F242" s="33" t="n">
        <f aca="false">E242/1000</f>
        <v>-13.3937517952761</v>
      </c>
      <c r="G242" s="35" t="n">
        <f aca="false">$W$2*E242</f>
        <v>-6027.18830787423</v>
      </c>
      <c r="H242" s="33" t="n">
        <f aca="false">E242*TAN(C242*PI()/180)</f>
        <v>-3519.05099096913</v>
      </c>
      <c r="I242" s="35" t="n">
        <f aca="false">$W$2*H242</f>
        <v>-1583.57294593611</v>
      </c>
      <c r="J242" s="36" t="n">
        <v>8.42025</v>
      </c>
      <c r="K242" s="35" t="n">
        <f aca="false">(J242-1)/10*$R$2^2*PI()/4</f>
        <v>6063.29589111669</v>
      </c>
      <c r="L242" s="35" t="n">
        <f aca="false">G242+K242</f>
        <v>36.1075832424594</v>
      </c>
      <c r="M242" s="37" t="n">
        <f aca="false">L242*TAN(C242*PI()/180)</f>
        <v>9.48684345753611</v>
      </c>
      <c r="N242" s="31"/>
    </row>
    <row r="243" customFormat="false" ht="12.75" hidden="false" customHeight="false" outlineLevel="0" collapsed="false">
      <c r="A243" s="32" t="n">
        <f aca="false">A242+1</f>
        <v>59</v>
      </c>
      <c r="B243" s="33" t="n">
        <f aca="false">S$2+P$2-SQRT(S$2^2-P$2^2*SIN(A243*PI()/180)^2)-P$2*COS(A243*PI()/180)</f>
        <v>25.2198695247648</v>
      </c>
      <c r="C243" s="34" t="n">
        <f aca="false">ASIN($P$2/$S$2*SIN(A243*PI()/180))*180/PI()</f>
        <v>14.8830105460878</v>
      </c>
      <c r="D243" s="33" t="n">
        <f aca="false">(P$2^2*(PI()*U$2/30)*SIN(A243*PI()/180)*COS(A243*PI()/180)/SQRT(S$2^2-P$2^2*SIN(A243*PI()/180)^2)+P$2*(PI()*U$2/30)*SIN(A243*PI()/180))/1000</f>
        <v>37.3835226160147</v>
      </c>
      <c r="E243" s="35" t="n">
        <f aca="false">-1*(PI()^2*U$2^2*P$2*COS(PI()*A243/180)/900+SQRT(2)*PI()^2*U$2^2*P$2^2*(4*(2*S$2^2-P$2^2)*COS(PI()*A243/90)+P$2^2*(COS(PI()*A243/45)+3))/(3600*(P$2^2*COS(PI()*A243/90)+2*S$2^2-P$2^2)^(3/2)))/1000</f>
        <v>-12562.8280265864</v>
      </c>
      <c r="F243" s="33" t="n">
        <f aca="false">E243/1000</f>
        <v>-12.5628280265864</v>
      </c>
      <c r="G243" s="35" t="n">
        <f aca="false">$W$2*E243</f>
        <v>-5653.27261196388</v>
      </c>
      <c r="H243" s="33" t="n">
        <f aca="false">E243*TAN(C243*PI()/180)</f>
        <v>-3338.72150536372</v>
      </c>
      <c r="I243" s="35" t="n">
        <f aca="false">$W$2*H243</f>
        <v>-1502.42467741368</v>
      </c>
      <c r="J243" s="36" t="n">
        <v>8.15425</v>
      </c>
      <c r="K243" s="35" t="n">
        <f aca="false">(J243-1)/10*$R$2^2*PI()/4</f>
        <v>5845.93977682984</v>
      </c>
      <c r="L243" s="35" t="n">
        <f aca="false">G243+K243</f>
        <v>192.667164865959</v>
      </c>
      <c r="M243" s="37" t="n">
        <f aca="false">L243*TAN(C243*PI()/180)</f>
        <v>51.2035988516374</v>
      </c>
      <c r="N243" s="31"/>
    </row>
    <row r="244" customFormat="false" ht="12.75" hidden="false" customHeight="false" outlineLevel="0" collapsed="false">
      <c r="A244" s="32" t="n">
        <f aca="false">A243+1</f>
        <v>60</v>
      </c>
      <c r="B244" s="33" t="n">
        <f aca="false">S$2+P$2-SQRT(S$2^2-P$2^2*SIN(A244*PI()/180)^2)-P$2*COS(A244*PI()/180)</f>
        <v>25.9552415181697</v>
      </c>
      <c r="C244" s="34" t="n">
        <f aca="false">ASIN($P$2/$S$2*SIN(A244*PI()/180))*180/PI()</f>
        <v>15.0404268370012</v>
      </c>
      <c r="D244" s="33" t="n">
        <f aca="false">(P$2^2*(PI()*U$2/30)*SIN(A244*PI()/180)*COS(A244*PI()/180)/SQRT(S$2^2-P$2^2*SIN(A244*PI()/180)^2)+P$2*(PI()*U$2/30)*SIN(A244*PI()/180))/1000</f>
        <v>37.6217048874971</v>
      </c>
      <c r="E244" s="35" t="n">
        <f aca="false">-1*(PI()^2*U$2^2*P$2*COS(PI()*A244/180)/900+SQRT(2)*PI()^2*U$2^2*P$2^2*(4*(2*S$2^2-P$2^2)*COS(PI()*A244/90)+P$2^2*(COS(PI()*A244/45)+3))/(3600*(P$2^2*COS(PI()*A244/90)+2*S$2^2-P$2^2)^(3/2)))/1000</f>
        <v>-11731.796015808</v>
      </c>
      <c r="F244" s="33" t="n">
        <f aca="false">E244/1000</f>
        <v>-11.731796015808</v>
      </c>
      <c r="G244" s="35" t="n">
        <f aca="false">$W$2*E244</f>
        <v>-5279.30820711358</v>
      </c>
      <c r="H244" s="33" t="n">
        <f aca="false">E244*TAN(C244*PI()/180)</f>
        <v>-3152.39899932986</v>
      </c>
      <c r="I244" s="35" t="n">
        <f aca="false">$W$2*H244</f>
        <v>-1418.57954969844</v>
      </c>
      <c r="J244" s="36" t="n">
        <v>7.9025</v>
      </c>
      <c r="K244" s="35" t="n">
        <f aca="false">(J244-1)/10*$R$2^2*PI()/4</f>
        <v>5640.22774009406</v>
      </c>
      <c r="L244" s="35" t="n">
        <f aca="false">G244+K244</f>
        <v>360.919532980478</v>
      </c>
      <c r="M244" s="37" t="n">
        <f aca="false">L244*TAN(C244*PI()/180)</f>
        <v>96.9810907957474</v>
      </c>
      <c r="N244" s="31"/>
    </row>
    <row r="245" customFormat="false" ht="12.75" hidden="false" customHeight="false" outlineLevel="0" collapsed="false">
      <c r="A245" s="32" t="n">
        <f aca="false">A244+1</f>
        <v>61</v>
      </c>
      <c r="B245" s="33" t="n">
        <f aca="false">S$2+P$2-SQRT(S$2^2-P$2^2*SIN(A245*PI()/180)^2)-P$2*COS(A245*PI()/180)</f>
        <v>26.6951240218924</v>
      </c>
      <c r="C245" s="34" t="n">
        <f aca="false">ASIN($P$2/$S$2*SIN(A245*PI()/180))*180/PI()</f>
        <v>15.1932663160408</v>
      </c>
      <c r="D245" s="33" t="n">
        <f aca="false">(P$2^2*(PI()*U$2/30)*SIN(A245*PI()/180)*COS(A245*PI()/180)/SQRT(S$2^2-P$2^2*SIN(A245*PI()/180)^2)+P$2*(PI()*U$2/30)*SIN(A245*PI()/180))/1000</f>
        <v>37.8435962885913</v>
      </c>
      <c r="E245" s="35" t="n">
        <f aca="false">-1*(PI()^2*U$2^2*P$2*COS(PI()*A245/180)/900+SQRT(2)*PI()^2*U$2^2*P$2^2*(4*(2*S$2^2-P$2^2)*COS(PI()*A245/90)+P$2^2*(COS(PI()*A245/45)+3))/(3600*(P$2^2*COS(PI()*A245/90)+2*S$2^2-P$2^2)^(3/2)))/1000</f>
        <v>-10901.2597342716</v>
      </c>
      <c r="F245" s="33" t="n">
        <f aca="false">E245/1000</f>
        <v>-10.9012597342716</v>
      </c>
      <c r="G245" s="35" t="n">
        <f aca="false">$W$2*E245</f>
        <v>-4905.5668804222</v>
      </c>
      <c r="H245" s="33" t="n">
        <f aca="false">E245*TAN(C245*PI()/180)</f>
        <v>-2960.43101847809</v>
      </c>
      <c r="I245" s="35" t="n">
        <f aca="false">$W$2*H245</f>
        <v>-1332.19395831514</v>
      </c>
      <c r="J245" s="36" t="n">
        <v>7.69275</v>
      </c>
      <c r="K245" s="35" t="n">
        <f aca="false">(J245-1)/10*$R$2^2*PI()/4</f>
        <v>5468.83508982463</v>
      </c>
      <c r="L245" s="35" t="n">
        <f aca="false">G245+K245</f>
        <v>563.268209402437</v>
      </c>
      <c r="M245" s="37" t="n">
        <f aca="false">L245*TAN(C245*PI()/180)</f>
        <v>152.965503023033</v>
      </c>
      <c r="N245" s="31"/>
    </row>
    <row r="246" customFormat="false" ht="12.75" hidden="false" customHeight="false" outlineLevel="0" collapsed="false">
      <c r="A246" s="32" t="n">
        <f aca="false">A245+1</f>
        <v>62</v>
      </c>
      <c r="B246" s="33" t="n">
        <f aca="false">S$2+P$2-SQRT(S$2^2-P$2^2*SIN(A246*PI()/180)^2)-P$2*COS(A246*PI()/180)</f>
        <v>27.4391977409896</v>
      </c>
      <c r="C246" s="34" t="n">
        <f aca="false">ASIN($P$2/$S$2*SIN(A246*PI()/180))*180/PI()</f>
        <v>15.3414735625928</v>
      </c>
      <c r="D246" s="33" t="n">
        <f aca="false">(P$2^2*(PI()*U$2/30)*SIN(A246*PI()/180)*COS(A246*PI()/180)/SQRT(S$2^2-P$2^2*SIN(A246*PI()/180)^2)+P$2*(PI()*U$2/30)*SIN(A246*PI()/180))/1000</f>
        <v>38.0492124418058</v>
      </c>
      <c r="E246" s="35" t="n">
        <f aca="false">-1*(PI()^2*U$2^2*P$2*COS(PI()*A246/180)/900+SQRT(2)*PI()^2*U$2^2*P$2^2*(4*(2*S$2^2-P$2^2)*COS(PI()*A246/90)+P$2^2*(COS(PI()*A246/45)+3))/(3600*(P$2^2*COS(PI()*A246/90)+2*S$2^2-P$2^2)^(3/2)))/1000</f>
        <v>-10071.8207477822</v>
      </c>
      <c r="F246" s="33" t="n">
        <f aca="false">E246/1000</f>
        <v>-10.0718207477822</v>
      </c>
      <c r="G246" s="35" t="n">
        <f aca="false">$W$2*E246</f>
        <v>-4532.31933650199</v>
      </c>
      <c r="H246" s="33" t="n">
        <f aca="false">E246*TAN(C246*PI()/180)</f>
        <v>-2763.17602753685</v>
      </c>
      <c r="I246" s="35" t="n">
        <f aca="false">$W$2*H246</f>
        <v>-1243.42921239158</v>
      </c>
      <c r="J246" s="36" t="n">
        <v>7.48275</v>
      </c>
      <c r="K246" s="35" t="n">
        <f aca="false">(J246-1)/10*$R$2^2*PI()/4</f>
        <v>5297.23815749291</v>
      </c>
      <c r="L246" s="35" t="n">
        <f aca="false">G246+K246</f>
        <v>764.918820990913</v>
      </c>
      <c r="M246" s="37" t="n">
        <f aca="false">L246*TAN(C246*PI()/180)</f>
        <v>209.853352447645</v>
      </c>
      <c r="N246" s="31"/>
    </row>
    <row r="247" customFormat="false" ht="12.75" hidden="false" customHeight="false" outlineLevel="0" collapsed="false">
      <c r="A247" s="32" t="n">
        <f aca="false">A246+1</f>
        <v>63</v>
      </c>
      <c r="B247" s="33" t="n">
        <f aca="false">S$2+P$2-SQRT(S$2^2-P$2^2*SIN(A247*PI()/180)^2)-P$2*COS(A247*PI()/180)</f>
        <v>28.1871438022879</v>
      </c>
      <c r="C247" s="34" t="n">
        <f aca="false">ASIN($P$2/$S$2*SIN(A247*PI()/180))*180/PI()</f>
        <v>15.4849945561511</v>
      </c>
      <c r="D247" s="33" t="n">
        <f aca="false">(P$2^2*(PI()*U$2/30)*SIN(A247*PI()/180)*COS(A247*PI()/180)/SQRT(S$2^2-P$2^2*SIN(A247*PI()/180)^2)+P$2*(PI()*U$2/30)*SIN(A247*PI()/180))/1000</f>
        <v>38.238580734519</v>
      </c>
      <c r="E247" s="35" t="n">
        <f aca="false">-1*(PI()^2*U$2^2*P$2*COS(PI()*A247/180)/900+SQRT(2)*PI()^2*U$2^2*P$2^2*(4*(2*S$2^2-P$2^2)*COS(PI()*A247/90)+P$2^2*(COS(PI()*A247/45)+3))/(3600*(P$2^2*COS(PI()*A247/90)+2*S$2^2-P$2^2)^(3/2)))/1000</f>
        <v>-9244.07736416778</v>
      </c>
      <c r="F247" s="33" t="n">
        <f aca="false">E247/1000</f>
        <v>-9.24407736416778</v>
      </c>
      <c r="G247" s="35" t="n">
        <f aca="false">$W$2*E247</f>
        <v>-4159.8348138755</v>
      </c>
      <c r="H247" s="33" t="n">
        <f aca="false">E247*TAN(C247*PI()/180)</f>
        <v>-2561.00256314515</v>
      </c>
      <c r="I247" s="35" t="n">
        <f aca="false">$W$2*H247</f>
        <v>-1152.45115341532</v>
      </c>
      <c r="J247" s="36" t="n">
        <v>7.329</v>
      </c>
      <c r="K247" s="35" t="n">
        <f aca="false">(J247-1)/10*$R$2^2*PI()/4</f>
        <v>5171.60468917861</v>
      </c>
      <c r="L247" s="35" t="n">
        <f aca="false">G247+K247</f>
        <v>1011.7698753031</v>
      </c>
      <c r="M247" s="37" t="n">
        <f aca="false">L247*TAN(C247*PI()/180)</f>
        <v>280.303284133924</v>
      </c>
      <c r="N247" s="31"/>
    </row>
    <row r="248" customFormat="false" ht="12.75" hidden="false" customHeight="false" outlineLevel="0" collapsed="false">
      <c r="A248" s="32" t="n">
        <f aca="false">A247+1</f>
        <v>64</v>
      </c>
      <c r="B248" s="33" t="n">
        <f aca="false">S$2+P$2-SQRT(S$2^2-P$2^2*SIN(A248*PI()/180)^2)-P$2*COS(A248*PI()/180)</f>
        <v>28.9386439843862</v>
      </c>
      <c r="C248" s="34" t="n">
        <f aca="false">ASIN($P$2/$S$2*SIN(A248*PI()/180))*180/PI()</f>
        <v>15.6237767183636</v>
      </c>
      <c r="D248" s="33" t="n">
        <f aca="false">(P$2^2*(PI()*U$2/30)*SIN(A248*PI()/180)*COS(A248*PI()/180)/SQRT(S$2^2-P$2^2*SIN(A248*PI()/180)^2)+P$2*(PI()*U$2/30)*SIN(A248*PI()/180))/1000</f>
        <v>38.4117402466416</v>
      </c>
      <c r="E248" s="35" t="n">
        <f aca="false">-1*(PI()^2*U$2^2*P$2*COS(PI()*A248/180)/900+SQRT(2)*PI()^2*U$2^2*P$2^2*(4*(2*S$2^2-P$2^2)*COS(PI()*A248/90)+P$2^2*(COS(PI()*A248/45)+3))/(3600*(P$2^2*COS(PI()*A248/90)+2*S$2^2-P$2^2)^(3/2)))/1000</f>
        <v>-8418.62376891205</v>
      </c>
      <c r="F248" s="33" t="n">
        <f aca="false">E248/1000</f>
        <v>-8.41862376891205</v>
      </c>
      <c r="G248" s="35" t="n">
        <f aca="false">$W$2*E248</f>
        <v>-3788.38069601042</v>
      </c>
      <c r="H248" s="33" t="n">
        <f aca="false">E248*TAN(C248*PI()/180)</f>
        <v>-2354.28834806738</v>
      </c>
      <c r="I248" s="35" t="n">
        <f aca="false">$W$2*H248</f>
        <v>-1059.42975663032</v>
      </c>
      <c r="J248" s="36" t="n">
        <v>7.091</v>
      </c>
      <c r="K248" s="35" t="n">
        <f aca="false">(J248-1)/10*$R$2^2*PI()/4</f>
        <v>4977.12816586931</v>
      </c>
      <c r="L248" s="35" t="n">
        <f aca="false">G248+K248</f>
        <v>1188.74746985889</v>
      </c>
      <c r="M248" s="37" t="n">
        <f aca="false">L248*TAN(C248*PI()/180)</f>
        <v>332.43608384284</v>
      </c>
      <c r="N248" s="31"/>
    </row>
    <row r="249" customFormat="false" ht="12.75" hidden="false" customHeight="false" outlineLevel="0" collapsed="false">
      <c r="A249" s="32" t="n">
        <f aca="false">A248+1</f>
        <v>65</v>
      </c>
      <c r="B249" s="33" t="n">
        <f aca="false">S$2+P$2-SQRT(S$2^2-P$2^2*SIN(A249*PI()/180)^2)-P$2*COS(A249*PI()/180)</f>
        <v>29.6933809460724</v>
      </c>
      <c r="C249" s="34" t="n">
        <f aca="false">ASIN($P$2/$S$2*SIN(A249*PI()/180))*180/PI()</f>
        <v>15.7577689547723</v>
      </c>
      <c r="D249" s="33" t="n">
        <f aca="false">(P$2^2*(PI()*U$2/30)*SIN(A249*PI()/180)*COS(A249*PI()/180)/SQRT(S$2^2-P$2^2*SIN(A249*PI()/180)^2)+P$2*(PI()*U$2/30)*SIN(A249*PI()/180))/1000</f>
        <v>38.5687416612309</v>
      </c>
      <c r="E249" s="35" t="n">
        <f aca="false">-1*(PI()^2*U$2^2*P$2*COS(PI()*A249/180)/900+SQRT(2)*PI()^2*U$2^2*P$2^2*(4*(2*S$2^2-P$2^2)*COS(PI()*A249/90)+P$2^2*(COS(PI()*A249/45)+3))/(3600*(P$2^2*COS(PI()*A249/90)+2*S$2^2-P$2^2)^(3/2)))/1000</f>
        <v>-7596.04915119948</v>
      </c>
      <c r="F249" s="33" t="n">
        <f aca="false">E249/1000</f>
        <v>-7.59604915119948</v>
      </c>
      <c r="G249" s="35" t="n">
        <f aca="false">$W$2*E249</f>
        <v>-3418.22211803977</v>
      </c>
      <c r="H249" s="33" t="n">
        <f aca="false">E249*TAN(C249*PI()/180)</f>
        <v>-2143.41936937278</v>
      </c>
      <c r="I249" s="35" t="n">
        <f aca="false">$W$2*H249</f>
        <v>-964.538716217749</v>
      </c>
      <c r="J249" s="36" t="n">
        <v>6.90925</v>
      </c>
      <c r="K249" s="35" t="n">
        <f aca="false">(J249-1)/10*$R$2^2*PI()/4</f>
        <v>4828.61510657745</v>
      </c>
      <c r="L249" s="35" t="n">
        <f aca="false">G249+K249</f>
        <v>1410.39298853768</v>
      </c>
      <c r="M249" s="37" t="n">
        <f aca="false">L249*TAN(C249*PI()/180)</f>
        <v>397.978421398427</v>
      </c>
      <c r="N249" s="31"/>
    </row>
    <row r="250" customFormat="false" ht="12.75" hidden="false" customHeight="false" outlineLevel="0" collapsed="false">
      <c r="A250" s="32" t="n">
        <f aca="false">A249+1</f>
        <v>66</v>
      </c>
      <c r="B250" s="33" t="n">
        <f aca="false">S$2+P$2-SQRT(S$2^2-P$2^2*SIN(A250*PI()/180)^2)-P$2*COS(A250*PI()/180)</f>
        <v>30.4510384528195</v>
      </c>
      <c r="C250" s="34" t="n">
        <f aca="false">ASIN($P$2/$S$2*SIN(A250*PI()/180))*180/PI()</f>
        <v>15.8869216961555</v>
      </c>
      <c r="D250" s="33" t="n">
        <f aca="false">(P$2^2*(PI()*U$2/30)*SIN(A250*PI()/180)*COS(A250*PI()/180)/SQRT(S$2^2-P$2^2*SIN(A250*PI()/180)^2)+P$2*(PI()*U$2/30)*SIN(A250*PI()/180))/1000</f>
        <v>38.7096471578963</v>
      </c>
      <c r="E250" s="35" t="n">
        <f aca="false">-1*(PI()^2*U$2^2*P$2*COS(PI()*A250/180)/900+SQRT(2)*PI()^2*U$2^2*P$2^2*(4*(2*S$2^2-P$2^2)*COS(PI()*A250/90)+P$2^2*(COS(PI()*A250/45)+3))/(3600*(P$2^2*COS(PI()*A250/90)+2*S$2^2-P$2^2)^(3/2)))/1000</f>
        <v>-6776.93682284323</v>
      </c>
      <c r="F250" s="33" t="n">
        <f aca="false">E250/1000</f>
        <v>-6.77693682284323</v>
      </c>
      <c r="G250" s="35" t="n">
        <f aca="false">$W$2*E250</f>
        <v>-3049.62157027945</v>
      </c>
      <c r="H250" s="33" t="n">
        <f aca="false">E250*TAN(C250*PI()/180)</f>
        <v>-1928.78892339</v>
      </c>
      <c r="I250" s="35" t="n">
        <f aca="false">$W$2*H250</f>
        <v>-867.955015525501</v>
      </c>
      <c r="J250" s="36" t="n">
        <v>6.75525</v>
      </c>
      <c r="K250" s="35" t="n">
        <f aca="false">(J250-1)/10*$R$2^2*PI()/4</f>
        <v>4702.77735620085</v>
      </c>
      <c r="L250" s="35" t="n">
        <f aca="false">G250+K250</f>
        <v>1653.1557859214</v>
      </c>
      <c r="M250" s="37" t="n">
        <f aca="false">L250*TAN(C250*PI()/180)</f>
        <v>470.505871882325</v>
      </c>
      <c r="N250" s="31"/>
    </row>
    <row r="251" customFormat="false" ht="12.75" hidden="false" customHeight="false" outlineLevel="0" collapsed="false">
      <c r="A251" s="32" t="n">
        <f aca="false">A250+1</f>
        <v>67</v>
      </c>
      <c r="B251" s="33" t="n">
        <f aca="false">S$2+P$2-SQRT(S$2^2-P$2^2*SIN(A251*PI()/180)^2)-P$2*COS(A251*PI()/180)</f>
        <v>31.2113016010217</v>
      </c>
      <c r="C251" s="34" t="n">
        <f aca="false">ASIN($P$2/$S$2*SIN(A251*PI()/180))*180/PI()</f>
        <v>16.0111869393745</v>
      </c>
      <c r="D251" s="33" t="n">
        <f aca="false">(P$2^2*(PI()*U$2/30)*SIN(A251*PI()/180)*COS(A251*PI()/180)/SQRT(S$2^2-P$2^2*SIN(A251*PI()/180)^2)+P$2*(PI()*U$2/30)*SIN(A251*PI()/180))/1000</f>
        <v>38.8345302888798</v>
      </c>
      <c r="E251" s="35" t="n">
        <f aca="false">-1*(PI()^2*U$2^2*P$2*COS(PI()*A251/180)/900+SQRT(2)*PI()^2*U$2^2*P$2^2*(4*(2*S$2^2-P$2^2)*COS(PI()*A251/90)+P$2^2*(COS(PI()*A251/45)+3))/(3600*(P$2^2*COS(PI()*A251/90)+2*S$2^2-P$2^2)^(3/2)))/1000</f>
        <v>-5961.86333270354</v>
      </c>
      <c r="F251" s="33" t="n">
        <f aca="false">E251/1000</f>
        <v>-5.96186333270354</v>
      </c>
      <c r="G251" s="35" t="n">
        <f aca="false">$W$2*E251</f>
        <v>-2682.83849971659</v>
      </c>
      <c r="H251" s="33" t="n">
        <f aca="false">E251*TAN(C251*PI()/180)</f>
        <v>-1710.79663050822</v>
      </c>
      <c r="I251" s="35" t="n">
        <f aca="false">$W$2*H251</f>
        <v>-769.858483728699</v>
      </c>
      <c r="J251" s="36" t="n">
        <v>6.5875</v>
      </c>
      <c r="K251" s="35" t="n">
        <f aca="false">(J251-1)/10*$R$2^2*PI()/4</f>
        <v>4565.70409239777</v>
      </c>
      <c r="L251" s="35" t="n">
        <f aca="false">G251+K251</f>
        <v>1882.86559268117</v>
      </c>
      <c r="M251" s="37" t="n">
        <f aca="false">L251*TAN(C251*PI()/180)</f>
        <v>540.300897873499</v>
      </c>
      <c r="N251" s="31"/>
    </row>
    <row r="252" customFormat="false" ht="12.75" hidden="false" customHeight="false" outlineLevel="0" collapsed="false">
      <c r="A252" s="32" t="n">
        <f aca="false">A251+1</f>
        <v>68</v>
      </c>
      <c r="B252" s="33" t="n">
        <f aca="false">S$2+P$2-SQRT(S$2^2-P$2^2*SIN(A252*PI()/180)^2)-P$2*COS(A252*PI()/180)</f>
        <v>31.9738570396301</v>
      </c>
      <c r="C252" s="34" t="n">
        <f aca="false">ASIN($P$2/$S$2*SIN(A252*PI()/180))*180/PI()</f>
        <v>16.1305182876319</v>
      </c>
      <c r="D252" s="33" t="n">
        <f aca="false">(P$2^2*(PI()*U$2/30)*SIN(A252*PI()/180)*COS(A252*PI()/180)/SQRT(S$2^2-P$2^2*SIN(A252*PI()/180)^2)+P$2*(PI()*U$2/30)*SIN(A252*PI()/180))/1000</f>
        <v>38.9434758377496</v>
      </c>
      <c r="E252" s="35" t="n">
        <f aca="false">-1*(PI()^2*U$2^2*P$2*COS(PI()*A252/180)/900+SQRT(2)*PI()^2*U$2^2*P$2^2*(4*(2*S$2^2-P$2^2)*COS(PI()*A252/90)+P$2^2*(COS(PI()*A252/45)+3))/(3600*(P$2^2*COS(PI()*A252/90)+2*S$2^2-P$2^2)^(3/2)))/1000</f>
        <v>-5151.39757932807</v>
      </c>
      <c r="F252" s="33" t="n">
        <f aca="false">E252/1000</f>
        <v>-5.15139757932807</v>
      </c>
      <c r="G252" s="35" t="n">
        <f aca="false">$W$2*E252</f>
        <v>-2318.12891069763</v>
      </c>
      <c r="H252" s="33" t="n">
        <f aca="false">E252*TAN(C252*PI()/180)</f>
        <v>-1489.84742314504</v>
      </c>
      <c r="I252" s="35" t="n">
        <f aca="false">$W$2*H252</f>
        <v>-670.431340415269</v>
      </c>
      <c r="J252" s="36" t="n">
        <v>6.4195</v>
      </c>
      <c r="K252" s="35" t="n">
        <f aca="false">(J252-1)/10*$R$2^2*PI()/4</f>
        <v>4428.42654653238</v>
      </c>
      <c r="L252" s="35" t="n">
        <f aca="false">G252+K252</f>
        <v>2110.29763583475</v>
      </c>
      <c r="M252" s="37" t="n">
        <f aca="false">L252*TAN(C252*PI()/180)</f>
        <v>610.323984200726</v>
      </c>
      <c r="N252" s="31"/>
    </row>
    <row r="253" customFormat="false" ht="12.75" hidden="false" customHeight="false" outlineLevel="0" collapsed="false">
      <c r="A253" s="32" t="n">
        <f aca="false">A252+1</f>
        <v>69</v>
      </c>
      <c r="B253" s="33" t="n">
        <f aca="false">S$2+P$2-SQRT(S$2^2-P$2^2*SIN(A253*PI()/180)^2)-P$2*COS(A253*PI()/180)</f>
        <v>32.7383931888472</v>
      </c>
      <c r="C253" s="34" t="n">
        <f aca="false">ASIN($P$2/$S$2*SIN(A253*PI()/180))*180/PI()</f>
        <v>16.2448709900413</v>
      </c>
      <c r="D253" s="33" t="n">
        <f aca="false">(P$2^2*(PI()*U$2/30)*SIN(A253*PI()/180)*COS(A253*PI()/180)/SQRT(S$2^2-P$2^2*SIN(A253*PI()/180)^2)+P$2*(PI()*U$2/30)*SIN(A253*PI()/180))/1000</f>
        <v>39.0365796607012</v>
      </c>
      <c r="E253" s="35" t="n">
        <f aca="false">-1*(PI()^2*U$2^2*P$2*COS(PI()*A253/180)/900+SQRT(2)*PI()^2*U$2^2*P$2^2*(4*(2*S$2^2-P$2^2)*COS(PI()*A253/90)+P$2^2*(COS(PI()*A253/45)+3))/(3600*(P$2^2*COS(PI()*A253/90)+2*S$2^2-P$2^2)^(3/2)))/1000</f>
        <v>-4346.09992465846</v>
      </c>
      <c r="F253" s="33" t="n">
        <f aca="false">E253/1000</f>
        <v>-4.34609992465846</v>
      </c>
      <c r="G253" s="35" t="n">
        <f aca="false">$W$2*E253</f>
        <v>-1955.74496609631</v>
      </c>
      <c r="H253" s="33" t="n">
        <f aca="false">E253*TAN(C253*PI()/180)</f>
        <v>-1266.35051043837</v>
      </c>
      <c r="I253" s="35" t="n">
        <f aca="false">$W$2*H253</f>
        <v>-569.857729697265</v>
      </c>
      <c r="J253" s="36" t="n">
        <v>6.2375</v>
      </c>
      <c r="K253" s="35" t="n">
        <f aca="false">(J253-1)/10*$R$2^2*PI()/4</f>
        <v>4279.70920517822</v>
      </c>
      <c r="L253" s="35" t="n">
        <f aca="false">G253+K253</f>
        <v>2323.96423908191</v>
      </c>
      <c r="M253" s="37" t="n">
        <f aca="false">L253*TAN(C253*PI()/180)</f>
        <v>677.148098621585</v>
      </c>
      <c r="N253" s="31"/>
    </row>
    <row r="254" customFormat="false" ht="12.75" hidden="false" customHeight="false" outlineLevel="0" collapsed="false">
      <c r="A254" s="32" t="n">
        <f aca="false">A253+1</f>
        <v>70</v>
      </c>
      <c r="B254" s="33" t="n">
        <f aca="false">S$2+P$2-SQRT(S$2^2-P$2^2*SIN(A254*PI()/180)^2)-P$2*COS(A254*PI()/180)</f>
        <v>33.50460045554</v>
      </c>
      <c r="C254" s="34" t="n">
        <f aca="false">ASIN($P$2/$S$2*SIN(A254*PI()/180))*180/PI()</f>
        <v>16.3542019804131</v>
      </c>
      <c r="D254" s="33" t="n">
        <f aca="false">(P$2^2*(PI()*U$2/30)*SIN(A254*PI()/180)*COS(A254*PI()/180)/SQRT(S$2^2-P$2^2*SIN(A254*PI()/180)^2)+P$2*(PI()*U$2/30)*SIN(A254*PI()/180))/1000</f>
        <v>39.1139485105136</v>
      </c>
      <c r="E254" s="35" t="n">
        <f aca="false">-1*(PI()^2*U$2^2*P$2*COS(PI()*A254/180)/900+SQRT(2)*PI()^2*U$2^2*P$2^2*(4*(2*S$2^2-P$2^2)*COS(PI()*A254/90)+P$2^2*(COS(PI()*A254/45)+3))/(3600*(P$2^2*COS(PI()*A254/90)+2*S$2^2-P$2^2)^(3/2)))/1000</f>
        <v>-3546.52131174553</v>
      </c>
      <c r="F254" s="33" t="n">
        <f aca="false">E254/1000</f>
        <v>-3.54652131174553</v>
      </c>
      <c r="G254" s="35" t="n">
        <f aca="false">$W$2*E254</f>
        <v>-1595.93459028549</v>
      </c>
      <c r="H254" s="33" t="n">
        <f aca="false">E254*TAN(C254*PI()/180)</f>
        <v>-1040.71832343909</v>
      </c>
      <c r="I254" s="35" t="n">
        <f aca="false">$W$2*H254</f>
        <v>-468.32324554759</v>
      </c>
      <c r="J254" s="36" t="n">
        <v>6.09775</v>
      </c>
      <c r="K254" s="35" t="n">
        <f aca="false">(J254-1)/10*$R$2^2*PI()/4</f>
        <v>4165.5155323527</v>
      </c>
      <c r="L254" s="35" t="n">
        <f aca="false">G254+K254</f>
        <v>2569.58094206721</v>
      </c>
      <c r="M254" s="37" t="n">
        <f aca="false">L254*TAN(C254*PI()/180)</f>
        <v>754.037473597762</v>
      </c>
      <c r="N254" s="31"/>
    </row>
    <row r="255" customFormat="false" ht="12.75" hidden="false" customHeight="false" outlineLevel="0" collapsed="false">
      <c r="A255" s="32" t="n">
        <f aca="false">A254+1</f>
        <v>71</v>
      </c>
      <c r="B255" s="33" t="n">
        <f aca="false">S$2+P$2-SQRT(S$2^2-P$2^2*SIN(A255*PI()/180)^2)-P$2*COS(A255*PI()/180)</f>
        <v>34.2721714450314</v>
      </c>
      <c r="C255" s="34" t="n">
        <f aca="false">ASIN($P$2/$S$2*SIN(A255*PI()/180))*180/PI()</f>
        <v>16.4584699151578</v>
      </c>
      <c r="D255" s="33" t="n">
        <f aca="false">(P$2^2*(PI()*U$2/30)*SIN(A255*PI()/180)*COS(A255*PI()/180)/SQRT(S$2^2-P$2^2*SIN(A255*PI()/180)^2)+P$2*(PI()*U$2/30)*SIN(A255*PI()/180))/1000</f>
        <v>39.1756998432709</v>
      </c>
      <c r="E255" s="35" t="n">
        <f aca="false">-1*(PI()^2*U$2^2*P$2*COS(PI()*A255/180)/900+SQRT(2)*PI()^2*U$2^2*P$2^2*(4*(2*S$2^2-P$2^2)*COS(PI()*A255/90)+P$2^2*(COS(PI()*A255/45)+3))/(3600*(P$2^2*COS(PI()*A255/90)+2*S$2^2-P$2^2)^(3/2)))/1000</f>
        <v>-2753.20238950008</v>
      </c>
      <c r="F255" s="33" t="n">
        <f aca="false">E255/1000</f>
        <v>-2.75320238950008</v>
      </c>
      <c r="G255" s="35" t="n">
        <f aca="false">$W$2*E255</f>
        <v>-1238.94107527503</v>
      </c>
      <c r="H255" s="33" t="n">
        <f aca="false">E255*TAN(C255*PI()/180)</f>
        <v>-813.365444783539</v>
      </c>
      <c r="I255" s="35" t="n">
        <f aca="false">$W$2*H255</f>
        <v>-366.014450152592</v>
      </c>
      <c r="J255" s="36" t="n">
        <v>5.95775</v>
      </c>
      <c r="K255" s="35" t="n">
        <f aca="false">(J255-1)/10*$R$2^2*PI()/4</f>
        <v>4051.11757746488</v>
      </c>
      <c r="L255" s="35" t="n">
        <f aca="false">G255+K255</f>
        <v>2812.17650218985</v>
      </c>
      <c r="M255" s="37" t="n">
        <f aca="false">L255*TAN(C255*PI()/180)</f>
        <v>830.787885495331</v>
      </c>
      <c r="N255" s="31"/>
    </row>
    <row r="256" customFormat="false" ht="12.75" hidden="false" customHeight="false" outlineLevel="0" collapsed="false">
      <c r="A256" s="32" t="n">
        <f aca="false">A255+1</f>
        <v>72</v>
      </c>
      <c r="B256" s="33" t="n">
        <f aca="false">S$2+P$2-SQRT(S$2^2-P$2^2*SIN(A256*PI()/180)^2)-P$2*COS(A256*PI()/180)</f>
        <v>35.0408011689345</v>
      </c>
      <c r="C256" s="34" t="n">
        <f aca="false">ASIN($P$2/$S$2*SIN(A256*PI()/180))*180/PI()</f>
        <v>16.5576352102111</v>
      </c>
      <c r="D256" s="33" t="n">
        <f aca="false">(P$2^2*(PI()*U$2/30)*SIN(A256*PI()/180)*COS(A256*PI()/180)/SQRT(S$2^2-P$2^2*SIN(A256*PI()/180)^2)+P$2*(PI()*U$2/30)*SIN(A256*PI()/180))/1000</f>
        <v>39.2219616080153</v>
      </c>
      <c r="E256" s="35" t="n">
        <f aca="false">-1*(PI()^2*U$2^2*P$2*COS(PI()*A256/180)/900+SQRT(2)*PI()^2*U$2^2*P$2^2*(4*(2*S$2^2-P$2^2)*COS(PI()*A256/90)+P$2^2*(COS(PI()*A256/45)+3))/(3600*(P$2^2*COS(PI()*A256/90)+2*S$2^2-P$2^2)^(3/2)))/1000</f>
        <v>-1966.67264757272</v>
      </c>
      <c r="F256" s="33" t="n">
        <f aca="false">E256/1000</f>
        <v>-1.96667264757272</v>
      </c>
      <c r="G256" s="35" t="n">
        <f aca="false">$W$2*E256</f>
        <v>-885.002691407723</v>
      </c>
      <c r="H256" s="33" t="n">
        <f aca="false">E256*TAN(C256*PI()/180)</f>
        <v>-584.70752700498</v>
      </c>
      <c r="I256" s="35" t="n">
        <f aca="false">$W$2*H256</f>
        <v>-263.118387152241</v>
      </c>
      <c r="J256" s="36" t="n">
        <v>5.832</v>
      </c>
      <c r="K256" s="35" t="n">
        <f aca="false">(J256-1)/10*$R$2^2*PI()/4</f>
        <v>3948.36370012814</v>
      </c>
      <c r="L256" s="35" t="n">
        <f aca="false">G256+K256</f>
        <v>3063.36100872042</v>
      </c>
      <c r="M256" s="37" t="n">
        <f aca="false">L256*TAN(C256*PI()/180)</f>
        <v>910.761758924686</v>
      </c>
      <c r="N256" s="31"/>
    </row>
    <row r="257" customFormat="false" ht="12.75" hidden="false" customHeight="false" outlineLevel="0" collapsed="false">
      <c r="A257" s="32" t="n">
        <f aca="false">A256+1</f>
        <v>73</v>
      </c>
      <c r="B257" s="33" t="n">
        <f aca="false">S$2+P$2-SQRT(S$2^2-P$2^2*SIN(A257*PI()/180)^2)-P$2*COS(A257*PI()/180)</f>
        <v>35.8101872486965</v>
      </c>
      <c r="C257" s="34" t="n">
        <f aca="false">ASIN($P$2/$S$2*SIN(A257*PI()/180))*180/PI()</f>
        <v>16.6516600768822</v>
      </c>
      <c r="D257" s="33" t="n">
        <f aca="false">(P$2^2*(PI()*U$2/30)*SIN(A257*PI()/180)*COS(A257*PI()/180)/SQRT(S$2^2-P$2^2*SIN(A257*PI()/180)^2)+P$2*(PI()*U$2/30)*SIN(A257*PI()/180))/1000</f>
        <v>39.2528720195623</v>
      </c>
      <c r="E257" s="35" t="n">
        <f aca="false">-1*(PI()^2*U$2^2*P$2*COS(PI()*A257/180)/900+SQRT(2)*PI()^2*U$2^2*P$2^2*(4*(2*S$2^2-P$2^2)*COS(PI()*A257/90)+P$2^2*(COS(PI()*A257/45)+3))/(3600*(P$2^2*COS(PI()*A257/90)+2*S$2^2-P$2^2)^(3/2)))/1000</f>
        <v>-1187.44956450673</v>
      </c>
      <c r="F257" s="33" t="n">
        <f aca="false">E257/1000</f>
        <v>-1.18744956450673</v>
      </c>
      <c r="G257" s="35" t="n">
        <f aca="false">$W$2*E257</f>
        <v>-534.352304028029</v>
      </c>
      <c r="H257" s="33" t="n">
        <f aca="false">E257*TAN(C257*PI()/180)</f>
        <v>-355.160203800728</v>
      </c>
      <c r="I257" s="35" t="n">
        <f aca="false">$W$2*H257</f>
        <v>-159.822091710328</v>
      </c>
      <c r="J257" s="36" t="n">
        <v>5.678</v>
      </c>
      <c r="K257" s="35" t="n">
        <f aca="false">(J257-1)/10*$R$2^2*PI()/4</f>
        <v>3822.52594975154</v>
      </c>
      <c r="L257" s="35" t="n">
        <f aca="false">G257+K257</f>
        <v>3288.17364572351</v>
      </c>
      <c r="M257" s="37" t="n">
        <f aca="false">L257*TAN(C257*PI()/180)</f>
        <v>983.476230952568</v>
      </c>
      <c r="N257" s="31"/>
    </row>
    <row r="258" customFormat="false" ht="12.75" hidden="false" customHeight="false" outlineLevel="0" collapsed="false">
      <c r="A258" s="32" t="n">
        <f aca="false">A257+1</f>
        <v>74</v>
      </c>
      <c r="B258" s="33" t="n">
        <f aca="false">S$2+P$2-SQRT(S$2^2-P$2^2*SIN(A258*PI()/180)^2)-P$2*COS(A258*PI()/180)</f>
        <v>36.5800301145264</v>
      </c>
      <c r="C258" s="34" t="n">
        <f aca="false">ASIN($P$2/$S$2*SIN(A258*PI()/180))*180/PI()</f>
        <v>16.7405085565325</v>
      </c>
      <c r="D258" s="33" t="n">
        <f aca="false">(P$2^2*(PI()*U$2/30)*SIN(A258*PI()/180)*COS(A258*PI()/180)/SQRT(S$2^2-P$2^2*SIN(A258*PI()/180)^2)+P$2*(PI()*U$2/30)*SIN(A258*PI()/180))/1000</f>
        <v>39.2685793147698</v>
      </c>
      <c r="E258" s="35" t="n">
        <f aca="false">-1*(PI()^2*U$2^2*P$2*COS(PI()*A258/180)/900+SQRT(2)*PI()^2*U$2^2*P$2^2*(4*(2*S$2^2-P$2^2)*COS(PI()*A258/90)+P$2^2*(COS(PI()*A258/45)+3))/(3600*(P$2^2*COS(PI()*A258/90)+2*S$2^2-P$2^2)^(3/2)))/1000</f>
        <v>-416.037772338701</v>
      </c>
      <c r="F258" s="33" t="n">
        <f aca="false">E258/1000</f>
        <v>-0.416037772338701</v>
      </c>
      <c r="G258" s="35" t="n">
        <f aca="false">$W$2*E258</f>
        <v>-187.216997552416</v>
      </c>
      <c r="H258" s="33" t="n">
        <f aca="false">E258*TAN(C258*PI()/180)</f>
        <v>-125.137998702973</v>
      </c>
      <c r="I258" s="35" t="n">
        <f aca="false">$W$2*H258</f>
        <v>-56.3120994163377</v>
      </c>
      <c r="J258" s="36" t="n">
        <v>5.552</v>
      </c>
      <c r="K258" s="35" t="n">
        <f aca="false">(J258-1)/10*$R$2^2*PI()/4</f>
        <v>3719.56779035251</v>
      </c>
      <c r="L258" s="35" t="n">
        <f aca="false">G258+K258</f>
        <v>3532.35079280009</v>
      </c>
      <c r="M258" s="37" t="n">
        <f aca="false">L258*TAN(C258*PI()/180)</f>
        <v>1062.47878994987</v>
      </c>
      <c r="N258" s="31"/>
    </row>
    <row r="259" customFormat="false" ht="12.75" hidden="false" customHeight="false" outlineLevel="0" collapsed="false">
      <c r="A259" s="32" t="n">
        <f aca="false">A258+1</f>
        <v>75</v>
      </c>
      <c r="B259" s="33" t="n">
        <f aca="false">S$2+P$2-SQRT(S$2^2-P$2^2*SIN(A259*PI()/180)^2)-P$2*COS(A259*PI()/180)</f>
        <v>37.3500331993827</v>
      </c>
      <c r="C259" s="34" t="n">
        <f aca="false">ASIN($P$2/$S$2*SIN(A259*PI()/180))*180/PI()</f>
        <v>16.8241465539903</v>
      </c>
      <c r="D259" s="33" t="n">
        <f aca="false">(P$2^2*(PI()*U$2/30)*SIN(A259*PI()/180)*COS(A259*PI()/180)/SQRT(S$2^2-P$2^2*SIN(A259*PI()/180)^2)+P$2*(PI()*U$2/30)*SIN(A259*PI()/180))/1000</f>
        <v>39.2692414926123</v>
      </c>
      <c r="E259" s="35" t="n">
        <f aca="false">-1*(PI()^2*U$2^2*P$2*COS(PI()*A259/180)/900+SQRT(2)*PI()^2*U$2^2*P$2^2*(4*(2*S$2^2-P$2^2)*COS(PI()*A259/90)+P$2^2*(COS(PI()*A259/45)+3))/(3600*(P$2^2*COS(PI()*A259/90)+2*S$2^2-P$2^2)^(3/2)))/1000</f>
        <v>347.071759166041</v>
      </c>
      <c r="F259" s="33" t="n">
        <f aca="false">E259/1000</f>
        <v>0.347071759166041</v>
      </c>
      <c r="G259" s="35" t="n">
        <f aca="false">$W$2*E259</f>
        <v>156.182291624719</v>
      </c>
      <c r="H259" s="33" t="n">
        <f aca="false">E259*TAN(C259*PI()/180)</f>
        <v>104.946764294754</v>
      </c>
      <c r="I259" s="35" t="n">
        <f aca="false">$W$2*H259</f>
        <v>47.2260439326392</v>
      </c>
      <c r="J259" s="36" t="n">
        <v>5.46825</v>
      </c>
      <c r="K259" s="35" t="n">
        <f aca="false">(J259-1)/10*$R$2^2*PI()/4</f>
        <v>3651.13329948211</v>
      </c>
      <c r="L259" s="35" t="n">
        <f aca="false">G259+K259</f>
        <v>3807.31559110683</v>
      </c>
      <c r="M259" s="37" t="n">
        <f aca="false">L259*TAN(C259*PI()/180)</f>
        <v>1151.24737574651</v>
      </c>
      <c r="N259" s="31"/>
    </row>
    <row r="260" customFormat="false" ht="12.75" hidden="false" customHeight="false" outlineLevel="0" collapsed="false">
      <c r="A260" s="32" t="n">
        <f aca="false">A259+1</f>
        <v>76</v>
      </c>
      <c r="B260" s="33" t="n">
        <f aca="false">S$2+P$2-SQRT(S$2^2-P$2^2*SIN(A260*PI()/180)^2)-P$2*COS(A260*PI()/180)</f>
        <v>38.1199031277103</v>
      </c>
      <c r="C260" s="34" t="n">
        <f aca="false">ASIN($P$2/$S$2*SIN(A260*PI()/180))*180/PI()</f>
        <v>16.9025418696098</v>
      </c>
      <c r="D260" s="33" t="n">
        <f aca="false">(P$2^2*(PI()*U$2/30)*SIN(A260*PI()/180)*COS(A260*PI()/180)/SQRT(S$2^2-P$2^2*SIN(A260*PI()/180)^2)+P$2*(PI()*U$2/30)*SIN(A260*PI()/180))/1000</f>
        <v>39.2550260384804</v>
      </c>
      <c r="E260" s="35" t="n">
        <f aca="false">-1*(PI()^2*U$2^2*P$2*COS(PI()*A260/180)/900+SQRT(2)*PI()^2*U$2^2*P$2^2*(4*(2*S$2^2-P$2^2)*COS(PI()*A260/90)+P$2^2*(COS(PI()*A260/45)+3))/(3600*(P$2^2*COS(PI()*A260/90)+2*S$2^2-P$2^2)^(3/2)))/1000</f>
        <v>1101.40251546502</v>
      </c>
      <c r="F260" s="33" t="n">
        <f aca="false">E260/1000</f>
        <v>1.10140251546502</v>
      </c>
      <c r="G260" s="35" t="n">
        <f aca="false">$W$2*E260</f>
        <v>495.63113195926</v>
      </c>
      <c r="H260" s="33" t="n">
        <f aca="false">E260*TAN(C260*PI()/180)</f>
        <v>334.685043529184</v>
      </c>
      <c r="I260" s="35" t="n">
        <f aca="false">$W$2*H260</f>
        <v>150.608269588133</v>
      </c>
      <c r="J260" s="36" t="n">
        <v>5.41225</v>
      </c>
      <c r="K260" s="35" t="n">
        <f aca="false">(J260-1)/10*$R$2^2*PI()/4</f>
        <v>3605.37411752699</v>
      </c>
      <c r="L260" s="35" t="n">
        <f aca="false">G260+K260</f>
        <v>4101.00524948625</v>
      </c>
      <c r="M260" s="37" t="n">
        <f aca="false">L260*TAN(C260*PI()/180)</f>
        <v>1246.17939505814</v>
      </c>
      <c r="N260" s="31"/>
    </row>
    <row r="261" customFormat="false" ht="12.75" hidden="false" customHeight="false" outlineLevel="0" collapsed="false">
      <c r="A261" s="32" t="n">
        <f aca="false">A260+1</f>
        <v>77</v>
      </c>
      <c r="B261" s="33" t="n">
        <f aca="false">S$2+P$2-SQRT(S$2^2-P$2^2*SIN(A261*PI()/180)^2)-P$2*COS(A261*PI()/180)</f>
        <v>38.8893498986202</v>
      </c>
      <c r="C261" s="34" t="n">
        <f aca="false">ASIN($P$2/$S$2*SIN(A261*PI()/180))*180/PI()</f>
        <v>16.9756642298853</v>
      </c>
      <c r="D261" s="33" t="n">
        <f aca="false">(P$2^2*(PI()*U$2/30)*SIN(A261*PI()/180)*COS(A261*PI()/180)/SQRT(S$2^2-P$2^2*SIN(A261*PI()/180)^2)+P$2*(PI()*U$2/30)*SIN(A261*PI()/180))/1000</f>
        <v>39.2261096331801</v>
      </c>
      <c r="E261" s="35" t="n">
        <f aca="false">-1*(PI()^2*U$2^2*P$2*COS(PI()*A261/180)/900+SQRT(2)*PI()^2*U$2^2*P$2^2*(4*(2*S$2^2-P$2^2)*COS(PI()*A261/90)+P$2^2*(COS(PI()*A261/45)+3))/(3600*(P$2^2*COS(PI()*A261/90)+2*S$2^2-P$2^2)^(3/2)))/1000</f>
        <v>1846.49320422812</v>
      </c>
      <c r="F261" s="33" t="n">
        <f aca="false">E261/1000</f>
        <v>1.84649320422812</v>
      </c>
      <c r="G261" s="35" t="n">
        <f aca="false">$W$2*E261</f>
        <v>830.921941902654</v>
      </c>
      <c r="H261" s="33" t="n">
        <f aca="false">E261*TAN(C261*PI()/180)</f>
        <v>563.672151207354</v>
      </c>
      <c r="I261" s="35" t="n">
        <f aca="false">$W$2*H261</f>
        <v>253.652468043309</v>
      </c>
      <c r="J261" s="36" t="n">
        <v>5.21625</v>
      </c>
      <c r="K261" s="35" t="n">
        <f aca="false">(J261-1)/10*$R$2^2*PI()/4</f>
        <v>3445.21698068404</v>
      </c>
      <c r="L261" s="35" t="n">
        <f aca="false">G261+K261</f>
        <v>4276.13892258669</v>
      </c>
      <c r="M261" s="37" t="n">
        <f aca="false">L261*TAN(C261*PI()/180)</f>
        <v>1305.36111361619</v>
      </c>
      <c r="N261" s="31"/>
    </row>
    <row r="262" customFormat="false" ht="12.75" hidden="false" customHeight="false" outlineLevel="0" collapsed="false">
      <c r="A262" s="32" t="n">
        <f aca="false">A261+1</f>
        <v>78</v>
      </c>
      <c r="B262" s="33" t="n">
        <f aca="false">S$2+P$2-SQRT(S$2^2-P$2^2*SIN(A262*PI()/180)^2)-P$2*COS(A262*PI()/180)</f>
        <v>39.6580870632178</v>
      </c>
      <c r="C262" s="34" t="n">
        <f aca="false">ASIN($P$2/$S$2*SIN(A262*PI()/180))*180/PI()</f>
        <v>17.0434853165355</v>
      </c>
      <c r="D262" s="33" t="n">
        <f aca="false">(P$2^2*(PI()*U$2/30)*SIN(A262*PI()/180)*COS(A262*PI()/180)/SQRT(S$2^2-P$2^2*SIN(A262*PI()/180)^2)+P$2*(PI()*U$2/30)*SIN(A262*PI()/180))/1000</f>
        <v>39.1826778471734</v>
      </c>
      <c r="E262" s="35" t="n">
        <f aca="false">-1*(PI()^2*U$2^2*P$2*COS(PI()*A262/180)/900+SQRT(2)*PI()^2*U$2^2*P$2^2*(4*(2*S$2^2-P$2^2)*COS(PI()*A262/90)+P$2^2*(COS(PI()*A262/45)+3))/(3600*(P$2^2*COS(PI()*A262/90)+2*S$2^2-P$2^2)^(3/2)))/1000</f>
        <v>2581.89849326621</v>
      </c>
      <c r="F262" s="33" t="n">
        <f aca="false">E262/1000</f>
        <v>2.58189849326621</v>
      </c>
      <c r="G262" s="35" t="n">
        <f aca="false">$W$2*E262</f>
        <v>1161.8543219698</v>
      </c>
      <c r="H262" s="33" t="n">
        <f aca="false">E262*TAN(C262*PI()/180)</f>
        <v>791.508809014272</v>
      </c>
      <c r="I262" s="35" t="n">
        <f aca="false">$W$2*H262</f>
        <v>356.178964056422</v>
      </c>
      <c r="J262" s="36" t="n">
        <v>5.14625</v>
      </c>
      <c r="K262" s="35" t="n">
        <f aca="false">(J262-1)/10*$R$2^2*PI()/4</f>
        <v>3388.01800324013</v>
      </c>
      <c r="L262" s="35" t="n">
        <f aca="false">G262+K262</f>
        <v>4549.87232520993</v>
      </c>
      <c r="M262" s="37" t="n">
        <f aca="false">L262*TAN(C262*PI()/180)</f>
        <v>1394.81239664777</v>
      </c>
      <c r="N262" s="31"/>
    </row>
    <row r="263" customFormat="false" ht="12.75" hidden="false" customHeight="false" outlineLevel="0" collapsed="false">
      <c r="A263" s="32" t="n">
        <f aca="false">A262+1</f>
        <v>79</v>
      </c>
      <c r="B263" s="33" t="n">
        <f aca="false">S$2+P$2-SQRT(S$2^2-P$2^2*SIN(A263*PI()/180)^2)-P$2*COS(A263*PI()/180)</f>
        <v>40.4258318957962</v>
      </c>
      <c r="C263" s="34" t="n">
        <f aca="false">ASIN($P$2/$S$2*SIN(A263*PI()/180))*180/PI()</f>
        <v>17.1059787939744</v>
      </c>
      <c r="D263" s="33" t="n">
        <f aca="false">(P$2^2*(PI()*U$2/30)*SIN(A263*PI()/180)*COS(A263*PI()/180)/SQRT(S$2^2-P$2^2*SIN(A263*PI()/180)^2)+P$2*(PI()*U$2/30)*SIN(A263*PI()/180))/1000</f>
        <v>39.1249248206597</v>
      </c>
      <c r="E263" s="35" t="n">
        <f aca="false">-1*(PI()^2*U$2^2*P$2*COS(PI()*A263/180)/900+SQRT(2)*PI()^2*U$2^2*P$2^2*(4*(2*S$2^2-P$2^2)*COS(PI()*A263/90)+P$2^2*(COS(PI()*A263/45)+3))/(3600*(P$2^2*COS(PI()*A263/90)+2*S$2^2-P$2^2)^(3/2)))/1000</f>
        <v>3307.18971637274</v>
      </c>
      <c r="F263" s="33" t="n">
        <f aca="false">E263/1000</f>
        <v>3.30718971637274</v>
      </c>
      <c r="G263" s="35" t="n">
        <f aca="false">$W$2*E263</f>
        <v>1488.23537236773</v>
      </c>
      <c r="H263" s="33" t="n">
        <f aca="false">E263*TAN(C263*PI()/180)</f>
        <v>1017.80218312976</v>
      </c>
      <c r="I263" s="35" t="n">
        <f aca="false">$W$2*H263</f>
        <v>458.010982408392</v>
      </c>
      <c r="J263" s="36" t="n">
        <v>5.10425</v>
      </c>
      <c r="K263" s="35" t="n">
        <f aca="false">(J263-1)/10*$R$2^2*PI()/4</f>
        <v>3353.69861677379</v>
      </c>
      <c r="L263" s="35" t="n">
        <f aca="false">G263+K263</f>
        <v>4841.93398914152</v>
      </c>
      <c r="M263" s="37" t="n">
        <f aca="false">L263*TAN(C263*PI()/180)</f>
        <v>1490.12648422344</v>
      </c>
      <c r="N263" s="31"/>
    </row>
    <row r="264" customFormat="false" ht="12.75" hidden="false" customHeight="false" outlineLevel="0" collapsed="false">
      <c r="A264" s="32" t="n">
        <f aca="false">A263+1</f>
        <v>80</v>
      </c>
      <c r="B264" s="33" t="n">
        <f aca="false">S$2+P$2-SQRT(S$2^2-P$2^2*SIN(A264*PI()/180)^2)-P$2*COS(A264*PI()/180)</f>
        <v>41.1923055586226</v>
      </c>
      <c r="C264" s="34" t="n">
        <f aca="false">ASIN($P$2/$S$2*SIN(A264*PI()/180))*180/PI()</f>
        <v>17.1631203350885</v>
      </c>
      <c r="D264" s="33" t="n">
        <f aca="false">(P$2^2*(PI()*U$2/30)*SIN(A264*PI()/180)*COS(A264*PI()/180)/SQRT(S$2^2-P$2^2*SIN(A264*PI()/180)^2)+P$2*(PI()*U$2/30)*SIN(A264*PI()/180))/1000</f>
        <v>39.0530529301555</v>
      </c>
      <c r="E264" s="35" t="n">
        <f aca="false">-1*(PI()^2*U$2^2*P$2*COS(PI()*A264/180)/900+SQRT(2)*PI()^2*U$2^2*P$2^2*(4*(2*S$2^2-P$2^2)*COS(PI()*A264/90)+P$2^2*(COS(PI()*A264/45)+3))/(3600*(P$2^2*COS(PI()*A264/90)+2*S$2^2-P$2^2)^(3/2)))/1000</f>
        <v>4021.95554414447</v>
      </c>
      <c r="F264" s="33" t="n">
        <f aca="false">E264/1000</f>
        <v>4.02195554414447</v>
      </c>
      <c r="G264" s="35" t="n">
        <f aca="false">$W$2*E264</f>
        <v>1809.87999486501</v>
      </c>
      <c r="H264" s="33" t="n">
        <f aca="false">E264*TAN(C264*PI()/180)</f>
        <v>1242.16689405168</v>
      </c>
      <c r="I264" s="35" t="n">
        <f aca="false">$W$2*H264</f>
        <v>558.975102323257</v>
      </c>
      <c r="J264" s="36" t="n">
        <v>4.9225</v>
      </c>
      <c r="K264" s="35" t="n">
        <f aca="false">(J264-1)/10*$R$2^2*PI()/4</f>
        <v>3205.18555748192</v>
      </c>
      <c r="L264" s="35" t="n">
        <f aca="false">G264+K264</f>
        <v>5015.06555234693</v>
      </c>
      <c r="M264" s="37" t="n">
        <f aca="false">L264*TAN(C264*PI()/180)</f>
        <v>1548.88544446841</v>
      </c>
      <c r="N264" s="31"/>
    </row>
    <row r="265" customFormat="false" ht="12.75" hidden="false" customHeight="false" outlineLevel="0" collapsed="false">
      <c r="A265" s="32" t="n">
        <f aca="false">A264+1</f>
        <v>81</v>
      </c>
      <c r="B265" s="33" t="n">
        <f aca="false">S$2+P$2-SQRT(S$2^2-P$2^2*SIN(A265*PI()/180)^2)-P$2*COS(A265*PI()/180)</f>
        <v>41.9572332600607</v>
      </c>
      <c r="C265" s="34" t="n">
        <f aca="false">ASIN($P$2/$S$2*SIN(A265*PI()/180))*180/PI()</f>
        <v>17.2148876452483</v>
      </c>
      <c r="D265" s="33" t="n">
        <f aca="false">(P$2^2*(PI()*U$2/30)*SIN(A265*PI()/180)*COS(A265*PI()/180)/SQRT(S$2^2-P$2^2*SIN(A265*PI()/180)^2)+P$2*(PI()*U$2/30)*SIN(A265*PI()/180))/1000</f>
        <v>38.9672724422872</v>
      </c>
      <c r="E265" s="35" t="n">
        <f aca="false">-1*(PI()^2*U$2^2*P$2*COS(PI()*A265/180)/900+SQRT(2)*PI()^2*U$2^2*P$2^2*(4*(2*S$2^2-P$2^2)*COS(PI()*A265/90)+P$2^2*(COS(PI()*A265/45)+3))/(3600*(P$2^2*COS(PI()*A265/90)+2*S$2^2-P$2^2)^(3/2)))/1000</f>
        <v>4725.80261696307</v>
      </c>
      <c r="F265" s="33" t="n">
        <f aca="false">E265/1000</f>
        <v>4.72580261696307</v>
      </c>
      <c r="G265" s="35" t="n">
        <f aca="false">$W$2*E265</f>
        <v>2126.61117763338</v>
      </c>
      <c r="H265" s="33" t="n">
        <f aca="false">E265*TAN(C265*PI()/180)</f>
        <v>1464.2259967131</v>
      </c>
      <c r="I265" s="35" t="n">
        <f aca="false">$W$2*H265</f>
        <v>658.901698520895</v>
      </c>
      <c r="J265" s="36" t="n">
        <v>4.7965</v>
      </c>
      <c r="K265" s="35" t="n">
        <f aca="false">(J265-1)/10*$R$2^2*PI()/4</f>
        <v>3102.22739808288</v>
      </c>
      <c r="L265" s="35" t="n">
        <f aca="false">G265+K265</f>
        <v>5228.83857571627</v>
      </c>
      <c r="M265" s="37" t="n">
        <f aca="false">L265*TAN(C265*PI()/180)</f>
        <v>1620.08488202585</v>
      </c>
      <c r="N265" s="31"/>
    </row>
    <row r="266" customFormat="false" ht="12.75" hidden="false" customHeight="false" outlineLevel="0" collapsed="false">
      <c r="A266" s="32" t="n">
        <f aca="false">A265+1</f>
        <v>82</v>
      </c>
      <c r="B266" s="33" t="n">
        <f aca="false">S$2+P$2-SQRT(S$2^2-P$2^2*SIN(A266*PI()/180)^2)-P$2*COS(A266*PI()/180)</f>
        <v>42.7203444057864</v>
      </c>
      <c r="C266" s="34" t="n">
        <f aca="false">ASIN($P$2/$S$2*SIN(A266*PI()/180))*180/PI()</f>
        <v>17.2612604844798</v>
      </c>
      <c r="D266" s="33" t="n">
        <f aca="false">(P$2^2*(PI()*U$2/30)*SIN(A266*PI()/180)*COS(A266*PI()/180)/SQRT(S$2^2-P$2^2*SIN(A266*PI()/180)^2)+P$2*(PI()*U$2/30)*SIN(A266*PI()/180))/1000</f>
        <v>38.8678011555658</v>
      </c>
      <c r="E266" s="35" t="n">
        <f aca="false">-1*(PI()^2*U$2^2*P$2*COS(PI()*A266/180)/900+SQRT(2)*PI()^2*U$2^2*P$2^2*(4*(2*S$2^2-P$2^2)*COS(PI()*A266/90)+P$2^2*(COS(PI()*A266/45)+3))/(3600*(P$2^2*COS(PI()*A266/90)+2*S$2^2-P$2^2)^(3/2)))/1000</f>
        <v>5418.35613745407</v>
      </c>
      <c r="F266" s="33" t="n">
        <f aca="false">E266/1000</f>
        <v>5.41835613745407</v>
      </c>
      <c r="G266" s="35" t="n">
        <f aca="false">$W$2*E266</f>
        <v>2438.26026185433</v>
      </c>
      <c r="H266" s="33" t="n">
        <f aca="false">E266*TAN(C266*PI()/180)</f>
        <v>1683.61192650467</v>
      </c>
      <c r="I266" s="35" t="n">
        <f aca="false">$W$2*H266</f>
        <v>757.625366927104</v>
      </c>
      <c r="J266" s="36" t="n">
        <v>4.7265</v>
      </c>
      <c r="K266" s="35" t="n">
        <f aca="false">(J266-1)/10*$R$2^2*PI()/4</f>
        <v>3045.02842063897</v>
      </c>
      <c r="L266" s="35" t="n">
        <f aca="false">G266+K266</f>
        <v>5483.2886824933</v>
      </c>
      <c r="M266" s="37" t="n">
        <f aca="false">L266*TAN(C266*PI()/180)</f>
        <v>1703.78801026017</v>
      </c>
      <c r="N266" s="31"/>
    </row>
    <row r="267" customFormat="false" ht="12.75" hidden="false" customHeight="false" outlineLevel="0" collapsed="false">
      <c r="A267" s="32" t="n">
        <f aca="false">A266+1</f>
        <v>83</v>
      </c>
      <c r="B267" s="33" t="n">
        <f aca="false">S$2+P$2-SQRT(S$2^2-P$2^2*SIN(A267*PI()/180)^2)-P$2*COS(A267*PI()/180)</f>
        <v>43.4813727428671</v>
      </c>
      <c r="C267" s="34" t="n">
        <f aca="false">ASIN($P$2/$S$2*SIN(A267*PI()/180))*180/PI()</f>
        <v>17.3022206877338</v>
      </c>
      <c r="D267" s="33" t="n">
        <f aca="false">(P$2^2*(PI()*U$2/30)*SIN(A267*PI()/180)*COS(A267*PI()/180)/SQRT(S$2^2-P$2^2*SIN(A267*PI()/180)^2)+P$2*(PI()*U$2/30)*SIN(A267*PI()/180))/1000</f>
        <v>38.7548640309628</v>
      </c>
      <c r="E267" s="35" t="n">
        <f aca="false">-1*(PI()^2*U$2^2*P$2*COS(PI()*A267/180)/900+SQRT(2)*PI()^2*U$2^2*P$2^2*(4*(2*S$2^2-P$2^2)*COS(PI()*A267/90)+P$2^2*(COS(PI()*A267/45)+3))/(3600*(P$2^2*COS(PI()*A267/90)+2*S$2^2-P$2^2)^(3/2)))/1000</f>
        <v>6099.26041989524</v>
      </c>
      <c r="F267" s="33" t="n">
        <f aca="false">E267/1000</f>
        <v>6.09926041989524</v>
      </c>
      <c r="G267" s="35" t="n">
        <f aca="false">$W$2*E267</f>
        <v>2744.66718895286</v>
      </c>
      <c r="H267" s="33" t="n">
        <f aca="false">E267*TAN(C267*PI()/180)</f>
        <v>1899.96740697128</v>
      </c>
      <c r="I267" s="35" t="n">
        <f aca="false">$W$2*H267</f>
        <v>854.985333137076</v>
      </c>
      <c r="J267" s="36" t="n">
        <v>4.61475</v>
      </c>
      <c r="K267" s="35" t="n">
        <f aca="false">(J267-1)/10*$R$2^2*PI()/4</f>
        <v>2953.71433879102</v>
      </c>
      <c r="L267" s="35" t="n">
        <f aca="false">G267+K267</f>
        <v>5698.38152774388</v>
      </c>
      <c r="M267" s="37" t="n">
        <f aca="false">L267*TAN(C267*PI()/180)</f>
        <v>1775.09049128067</v>
      </c>
      <c r="N267" s="31"/>
    </row>
    <row r="268" customFormat="false" ht="12.75" hidden="false" customHeight="false" outlineLevel="0" collapsed="false">
      <c r="A268" s="32" t="n">
        <f aca="false">A267+1</f>
        <v>84</v>
      </c>
      <c r="B268" s="33" t="n">
        <f aca="false">S$2+P$2-SQRT(S$2^2-P$2^2*SIN(A268*PI()/180)^2)-P$2*COS(A268*PI()/180)</f>
        <v>44.2400564964951</v>
      </c>
      <c r="C268" s="34" t="n">
        <f aca="false">ASIN($P$2/$S$2*SIN(A268*PI()/180))*180/PI()</f>
        <v>17.3377521831892</v>
      </c>
      <c r="D268" s="33" t="n">
        <f aca="false">(P$2^2*(PI()*U$2/30)*SIN(A268*PI()/180)*COS(A268*PI()/180)/SQRT(S$2^2-P$2^2*SIN(A268*PI()/180)^2)+P$2*(PI()*U$2/30)*SIN(A268*PI()/180))/1000</f>
        <v>38.6286928121541</v>
      </c>
      <c r="E268" s="35" t="n">
        <f aca="false">-1*(PI()^2*U$2^2*P$2*COS(PI()*A268/180)/900+SQRT(2)*PI()^2*U$2^2*P$2^2*(4*(2*S$2^2-P$2^2)*COS(PI()*A268/90)+P$2^2*(COS(PI()*A268/45)+3))/(3600*(P$2^2*COS(PI()*A268/90)+2*S$2^2-P$2^2)^(3/2)))/1000</f>
        <v>6768.17939422123</v>
      </c>
      <c r="F268" s="33" t="n">
        <f aca="false">E268/1000</f>
        <v>6.76817939422123</v>
      </c>
      <c r="G268" s="35" t="n">
        <f aca="false">$W$2*E268</f>
        <v>3045.68072739955</v>
      </c>
      <c r="H268" s="33" t="n">
        <f aca="false">E268*TAN(C268*PI()/180)</f>
        <v>2112.94631514171</v>
      </c>
      <c r="I268" s="35" t="n">
        <f aca="false">$W$2*H268</f>
        <v>950.825841813769</v>
      </c>
      <c r="J268" s="36" t="n">
        <v>4.54475</v>
      </c>
      <c r="K268" s="35" t="n">
        <f aca="false">(J268-1)/10*$R$2^2*PI()/4</f>
        <v>2896.51536134711</v>
      </c>
      <c r="L268" s="35" t="n">
        <f aca="false">G268+K268</f>
        <v>5942.19608874666</v>
      </c>
      <c r="M268" s="37" t="n">
        <f aca="false">L268*TAN(C268*PI()/180)</f>
        <v>1855.0840038736</v>
      </c>
      <c r="N268" s="31"/>
    </row>
    <row r="269" customFormat="false" ht="12.75" hidden="false" customHeight="false" outlineLevel="0" collapsed="false">
      <c r="A269" s="32" t="n">
        <f aca="false">A268+1</f>
        <v>85</v>
      </c>
      <c r="B269" s="33" t="n">
        <f aca="false">S$2+P$2-SQRT(S$2^2-P$2^2*SIN(A269*PI()/180)^2)-P$2*COS(A269*PI()/180)</f>
        <v>44.9961384991811</v>
      </c>
      <c r="C269" s="34" t="n">
        <f aca="false">ASIN($P$2/$S$2*SIN(A269*PI()/180))*180/PI()</f>
        <v>17.3678410085375</v>
      </c>
      <c r="D269" s="33" t="n">
        <f aca="false">(P$2^2*(PI()*U$2/30)*SIN(A269*PI()/180)*COS(A269*PI()/180)/SQRT(S$2^2-P$2^2*SIN(A269*PI()/180)^2)+P$2*(PI()*U$2/30)*SIN(A269*PI()/180))/1000</f>
        <v>38.4895256363457</v>
      </c>
      <c r="E269" s="35" t="n">
        <f aca="false">-1*(PI()^2*U$2^2*P$2*COS(PI()*A269/180)/900+SQRT(2)*PI()^2*U$2^2*P$2^2*(4*(2*S$2^2-P$2^2)*COS(PI()*A269/90)+P$2^2*(COS(PI()*A269/45)+3))/(3600*(P$2^2*COS(PI()*A269/90)+2*S$2^2-P$2^2)^(3/2)))/1000</f>
        <v>7424.79706246408</v>
      </c>
      <c r="F269" s="33" t="n">
        <f aca="false">E269/1000</f>
        <v>7.42479706246408</v>
      </c>
      <c r="G269" s="35" t="n">
        <f aca="false">$W$2*E269</f>
        <v>3341.15867810883</v>
      </c>
      <c r="H269" s="33" t="n">
        <f aca="false">E269*TAN(C269*PI()/180)</f>
        <v>2322.21450067205</v>
      </c>
      <c r="I269" s="35" t="n">
        <f aca="false">$W$2*H269</f>
        <v>1044.99652530242</v>
      </c>
      <c r="J269" s="36" t="n">
        <v>4.46075</v>
      </c>
      <c r="K269" s="35" t="n">
        <f aca="false">(J269-1)/10*$R$2^2*PI()/4</f>
        <v>2827.87658841442</v>
      </c>
      <c r="L269" s="35" t="n">
        <f aca="false">G269+K269</f>
        <v>6169.03526652325</v>
      </c>
      <c r="M269" s="37" t="n">
        <f aca="false">L269*TAN(C269*PI()/180)</f>
        <v>1929.4565266304</v>
      </c>
      <c r="N269" s="31"/>
    </row>
    <row r="270" customFormat="false" ht="12.75" hidden="false" customHeight="false" outlineLevel="0" collapsed="false">
      <c r="A270" s="32" t="n">
        <f aca="false">A269+1</f>
        <v>86</v>
      </c>
      <c r="B270" s="33" t="n">
        <f aca="false">S$2+P$2-SQRT(S$2^2-P$2^2*SIN(A270*PI()/180)^2)-P$2*COS(A270*PI()/180)</f>
        <v>45.7493663122322</v>
      </c>
      <c r="C270" s="34" t="n">
        <f aca="false">ASIN($P$2/$S$2*SIN(A270*PI()/180))*180/PI()</f>
        <v>17.3924753251985</v>
      </c>
      <c r="D270" s="33" t="n">
        <f aca="false">(P$2^2*(PI()*U$2/30)*SIN(A270*PI()/180)*COS(A270*PI()/180)/SQRT(S$2^2-P$2^2*SIN(A270*PI()/180)^2)+P$2*(PI()*U$2/30)*SIN(A270*PI()/180))/1000</f>
        <v>38.3376066366309</v>
      </c>
      <c r="E270" s="35" t="n">
        <f aca="false">-1*(PI()^2*U$2^2*P$2*COS(PI()*A270/180)/900+SQRT(2)*PI()^2*U$2^2*P$2^2*(4*(2*S$2^2-P$2^2)*COS(PI()*A270/90)+P$2^2*(COS(PI()*A270/45)+3))/(3600*(P$2^2*COS(PI()*A270/90)+2*S$2^2-P$2^2)^(3/2)))/1000</f>
        <v>8068.81790567878</v>
      </c>
      <c r="F270" s="33" t="n">
        <f aca="false">E270/1000</f>
        <v>8.06881790567878</v>
      </c>
      <c r="G270" s="35" t="n">
        <f aca="false">$W$2*E270</f>
        <v>3630.96805755545</v>
      </c>
      <c r="H270" s="33" t="n">
        <f aca="false">E270*TAN(C270*PI()/180)</f>
        <v>2527.45055523424</v>
      </c>
      <c r="I270" s="35" t="n">
        <f aca="false">$W$2*H270</f>
        <v>1137.35274985541</v>
      </c>
      <c r="J270" s="36" t="n">
        <v>4.39075</v>
      </c>
      <c r="K270" s="35" t="n">
        <f aca="false">(J270-1)/10*$R$2^2*PI()/4</f>
        <v>2770.67761097051</v>
      </c>
      <c r="L270" s="35" t="n">
        <f aca="false">G270+K270</f>
        <v>6401.64566852596</v>
      </c>
      <c r="M270" s="37" t="n">
        <f aca="false">L270*TAN(C270*PI()/180)</f>
        <v>2005.23088864622</v>
      </c>
      <c r="N270" s="31"/>
    </row>
    <row r="271" customFormat="false" ht="12.75" hidden="false" customHeight="false" outlineLevel="0" collapsed="false">
      <c r="A271" s="32" t="n">
        <f aca="false">A270+1</f>
        <v>87</v>
      </c>
      <c r="B271" s="33" t="n">
        <f aca="false">S$2+P$2-SQRT(S$2^2-P$2^2*SIN(A271*PI()/180)^2)-P$2*COS(A271*PI()/180)</f>
        <v>46.4994923393581</v>
      </c>
      <c r="C271" s="34" t="n">
        <f aca="false">ASIN($P$2/$S$2*SIN(A271*PI()/180))*180/PI()</f>
        <v>17.4116454304233</v>
      </c>
      <c r="D271" s="33" t="n">
        <f aca="false">(P$2^2*(PI()*U$2/30)*SIN(A271*PI()/180)*COS(A271*PI()/180)/SQRT(S$2^2-P$2^2*SIN(A271*PI()/180)^2)+P$2*(PI()*U$2/30)*SIN(A271*PI()/180))/1000</f>
        <v>38.1731855368686</v>
      </c>
      <c r="E271" s="35" t="n">
        <f aca="false">-1*(PI()^2*U$2^2*P$2*COS(PI()*A271/180)/900+SQRT(2)*PI()^2*U$2^2*P$2^2*(4*(2*S$2^2-P$2^2)*COS(PI()*A271/90)+P$2^2*(COS(PI()*A271/45)+3))/(3600*(P$2^2*COS(PI()*A271/90)+2*S$2^2-P$2^2)^(3/2)))/1000</f>
        <v>8699.9672396283</v>
      </c>
      <c r="F271" s="33" t="n">
        <f aca="false">E271/1000</f>
        <v>8.6999672396283</v>
      </c>
      <c r="G271" s="35" t="n">
        <f aca="false">$W$2*E271</f>
        <v>3914.98525783274</v>
      </c>
      <c r="H271" s="33" t="n">
        <f aca="false">E271*TAN(C271*PI()/180)</f>
        <v>2728.34652886065</v>
      </c>
      <c r="I271" s="35" t="n">
        <f aca="false">$W$2*H271</f>
        <v>1227.75593798729</v>
      </c>
      <c r="J271" s="36" t="n">
        <v>4.293</v>
      </c>
      <c r="K271" s="35" t="n">
        <f aca="false">(J271-1)/10*$R$2^2*PI()/4</f>
        <v>2690.80332461134</v>
      </c>
      <c r="L271" s="35" t="n">
        <f aca="false">G271+K271</f>
        <v>6605.78858244407</v>
      </c>
      <c r="M271" s="37" t="n">
        <f aca="false">L271*TAN(C271*PI()/180)</f>
        <v>2071.60324319435</v>
      </c>
      <c r="N271" s="31"/>
    </row>
    <row r="272" customFormat="false" ht="12.75" hidden="false" customHeight="false" outlineLevel="0" collapsed="false">
      <c r="A272" s="32" t="n">
        <f aca="false">A271+1</f>
        <v>88</v>
      </c>
      <c r="B272" s="33" t="n">
        <f aca="false">S$2+P$2-SQRT(S$2^2-P$2^2*SIN(A272*PI()/180)^2)-P$2*COS(A272*PI()/180)</f>
        <v>47.2462739322679</v>
      </c>
      <c r="C272" s="34" t="n">
        <f aca="false">ASIN($P$2/$S$2*SIN(A272*PI()/180))*180/PI()</f>
        <v>17.425343767248</v>
      </c>
      <c r="D272" s="33" t="n">
        <f aca="false">(P$2^2*(PI()*U$2/30)*SIN(A272*PI()/180)*COS(A272*PI()/180)/SQRT(S$2^2-P$2^2*SIN(A272*PI()/180)^2)+P$2*(PI()*U$2/30)*SIN(A272*PI()/180))/1000</f>
        <v>37.9965172401026</v>
      </c>
      <c r="E272" s="35" t="n">
        <f aca="false">-1*(PI()^2*U$2^2*P$2*COS(PI()*A272/180)/900+SQRT(2)*PI()^2*U$2^2*P$2^2*(4*(2*S$2^2-P$2^2)*COS(PI()*A272/90)+P$2^2*(COS(PI()*A272/45)+3))/(3600*(P$2^2*COS(PI()*A272/90)+2*S$2^2-P$2^2)^(3/2)))/1000</f>
        <v>9317.99151774097</v>
      </c>
      <c r="F272" s="33" t="n">
        <f aca="false">E272/1000</f>
        <v>9.31799151774097</v>
      </c>
      <c r="G272" s="35" t="n">
        <f aca="false">$W$2*E272</f>
        <v>4193.09618298344</v>
      </c>
      <c r="H272" s="33" t="n">
        <f aca="false">E272*TAN(C272*PI()/180)</f>
        <v>2924.60859025985</v>
      </c>
      <c r="I272" s="35" t="n">
        <f aca="false">$W$2*H272</f>
        <v>1316.07386561693</v>
      </c>
      <c r="J272" s="36" t="n">
        <v>4.209</v>
      </c>
      <c r="K272" s="35" t="n">
        <f aca="false">(J272-1)/10*$R$2^2*PI()/4</f>
        <v>2622.16455167864</v>
      </c>
      <c r="L272" s="35" t="n">
        <f aca="false">G272+K272</f>
        <v>6815.26073466208</v>
      </c>
      <c r="M272" s="37" t="n">
        <f aca="false">L272*TAN(C272*PI()/180)</f>
        <v>2139.08437794818</v>
      </c>
      <c r="N272" s="31"/>
    </row>
    <row r="273" customFormat="false" ht="12.75" hidden="false" customHeight="false" outlineLevel="0" collapsed="false">
      <c r="A273" s="32" t="n">
        <f aca="false">A272+1</f>
        <v>89</v>
      </c>
      <c r="B273" s="33" t="n">
        <f aca="false">S$2+P$2-SQRT(S$2^2-P$2^2*SIN(A273*PI()/180)^2)-P$2*COS(A273*PI()/180)</f>
        <v>47.9894734881433</v>
      </c>
      <c r="C273" s="34" t="n">
        <f aca="false">ASIN($P$2/$S$2*SIN(A273*PI()/180))*180/PI()</f>
        <v>17.4335649322679</v>
      </c>
      <c r="D273" s="33" t="n">
        <f aca="false">(P$2^2*(PI()*U$2/30)*SIN(A273*PI()/180)*COS(A273*PI()/180)/SQRT(S$2^2-P$2^2*SIN(A273*PI()/180)^2)+P$2*(PI()*U$2/30)*SIN(A273*PI()/180))/1000</f>
        <v>37.8078614115672</v>
      </c>
      <c r="E273" s="35" t="n">
        <f aca="false">-1*(PI()^2*U$2^2*P$2*COS(PI()*A273/180)/900+SQRT(2)*PI()^2*U$2^2*P$2^2*(4*(2*S$2^2-P$2^2)*COS(PI()*A273/90)+P$2^2*(COS(PI()*A273/45)+3))/(3600*(P$2^2*COS(PI()*A273/90)+2*S$2^2-P$2^2)^(3/2)))/1000</f>
        <v>9922.65858010402</v>
      </c>
      <c r="F273" s="33" t="n">
        <f aca="false">E273/1000</f>
        <v>9.92265858010402</v>
      </c>
      <c r="G273" s="35" t="n">
        <f aca="false">$W$2*E273</f>
        <v>4465.19636104681</v>
      </c>
      <c r="H273" s="33" t="n">
        <f aca="false">E273*TAN(C273*PI()/180)</f>
        <v>3115.95762844648</v>
      </c>
      <c r="I273" s="35" t="n">
        <f aca="false">$W$2*H273</f>
        <v>1402.18093280092</v>
      </c>
      <c r="J273" s="36" t="n">
        <v>4.195</v>
      </c>
      <c r="K273" s="35" t="n">
        <f aca="false">(J273-1)/10*$R$2^2*PI()/4</f>
        <v>2610.72475618986</v>
      </c>
      <c r="L273" s="35" t="n">
        <f aca="false">G273+K273</f>
        <v>7075.92111723667</v>
      </c>
      <c r="M273" s="37" t="n">
        <f aca="false">L273*TAN(C273*PI()/180)</f>
        <v>2222.01239774069</v>
      </c>
      <c r="N273" s="31"/>
    </row>
    <row r="274" customFormat="false" ht="12.75" hidden="false" customHeight="false" outlineLevel="0" collapsed="false">
      <c r="A274" s="32" t="n">
        <f aca="false">A273+1</f>
        <v>90</v>
      </c>
      <c r="B274" s="33" t="n">
        <f aca="false">S$2+P$2-SQRT(S$2^2-P$2^2*SIN(A274*PI()/180)^2)-P$2*COS(A274*PI()/180)</f>
        <v>48.7288585388899</v>
      </c>
      <c r="C274" s="34" t="n">
        <f aca="false">ASIN($P$2/$S$2*SIN(A274*PI()/180))*180/PI()</f>
        <v>17.436305681207</v>
      </c>
      <c r="D274" s="33" t="n">
        <f aca="false">(P$2^2*(PI()*U$2/30)*SIN(A274*PI()/180)*COS(A274*PI()/180)/SQRT(S$2^2-P$2^2*SIN(A274*PI()/180)^2)+P$2*(PI()*U$2/30)*SIN(A274*PI()/180))/1000</f>
        <v>37.6074820573478</v>
      </c>
      <c r="E274" s="35" t="n">
        <f aca="false">-1*(PI()^2*U$2^2*P$2*COS(PI()*A274/180)/900+SQRT(2)*PI()^2*U$2^2*P$2^2*(4*(2*S$2^2-P$2^2)*COS(PI()*A274/90)+P$2^2*(COS(PI()*A274/45)+3))/(3600*(P$2^2*COS(PI()*A274/90)+2*S$2^2-P$2^2)^(3/2)))/1000</f>
        <v>10513.7578475173</v>
      </c>
      <c r="F274" s="33" t="n">
        <f aca="false">E274/1000</f>
        <v>10.5137578475173</v>
      </c>
      <c r="G274" s="35" t="n">
        <f aca="false">$W$2*E274</f>
        <v>4731.19103138281</v>
      </c>
      <c r="H274" s="33" t="n">
        <f aca="false">E274*TAN(C274*PI()/180)</f>
        <v>3302.12979337547</v>
      </c>
      <c r="I274" s="35" t="n">
        <f aca="false">$W$2*H274</f>
        <v>1485.95840701896</v>
      </c>
      <c r="J274" s="36" t="n">
        <v>4.125</v>
      </c>
      <c r="K274" s="35" t="n">
        <f aca="false">(J274-1)/10*$R$2^2*PI()/4</f>
        <v>2553.52577874595</v>
      </c>
      <c r="L274" s="35" t="n">
        <f aca="false">G274+K274</f>
        <v>7284.71681012876</v>
      </c>
      <c r="M274" s="37" t="n">
        <f aca="false">L274*TAN(C274*PI()/180)</f>
        <v>2287.96218858222</v>
      </c>
      <c r="N274" s="31"/>
    </row>
    <row r="275" customFormat="false" ht="12.75" hidden="false" customHeight="false" outlineLevel="0" collapsed="false">
      <c r="A275" s="32" t="n">
        <f aca="false">A274+1</f>
        <v>91</v>
      </c>
      <c r="B275" s="33" t="n">
        <f aca="false">S$2+P$2-SQRT(S$2^2-P$2^2*SIN(A275*PI()/180)^2)-P$2*COS(A275*PI()/180)</f>
        <v>49.4642018320937</v>
      </c>
      <c r="C275" s="34" t="n">
        <f aca="false">ASIN($P$2/$S$2*SIN(A275*PI()/180))*180/PI()</f>
        <v>17.4335649322679</v>
      </c>
      <c r="D275" s="33" t="n">
        <f aca="false">(P$2^2*(PI()*U$2/30)*SIN(A275*PI()/180)*COS(A275*PI()/180)/SQRT(S$2^2-P$2^2*SIN(A275*PI()/180)^2)+P$2*(PI()*U$2/30)*SIN(A275*PI()/180))/1000</f>
        <v>37.395647099782</v>
      </c>
      <c r="E275" s="35" t="n">
        <f aca="false">-1*(PI()^2*U$2^2*P$2*COS(PI()*A275/180)/900+SQRT(2)*PI()^2*U$2^2*P$2^2*(4*(2*S$2^2-P$2^2)*COS(PI()*A275/90)+P$2^2*(COS(PI()*A275/45)+3))/(3600*(P$2^2*COS(PI()*A275/90)+2*S$2^2-P$2^2)^(3/2)))/1000</f>
        <v>11091.1004599004</v>
      </c>
      <c r="F275" s="33" t="n">
        <f aca="false">E275/1000</f>
        <v>11.0911004599004</v>
      </c>
      <c r="G275" s="35" t="n">
        <f aca="false">$W$2*E275</f>
        <v>4990.99520695517</v>
      </c>
      <c r="H275" s="33" t="n">
        <f aca="false">E275*TAN(C275*PI()/180)</f>
        <v>3482.87697363569</v>
      </c>
      <c r="I275" s="35" t="n">
        <f aca="false">$W$2*H275</f>
        <v>1567.29463813606</v>
      </c>
      <c r="J275" s="36" t="n">
        <v>3.999</v>
      </c>
      <c r="K275" s="35" t="n">
        <f aca="false">(J275-1)/10*$R$2^2*PI()/4</f>
        <v>2450.56761934692</v>
      </c>
      <c r="L275" s="35" t="n">
        <f aca="false">G275+K275</f>
        <v>7441.56282630208</v>
      </c>
      <c r="M275" s="37" t="n">
        <f aca="false">L275*TAN(C275*PI()/180)</f>
        <v>2336.83284262882</v>
      </c>
      <c r="N275" s="31"/>
    </row>
    <row r="276" customFormat="false" ht="12.75" hidden="false" customHeight="false" outlineLevel="0" collapsed="false">
      <c r="A276" s="32" t="n">
        <f aca="false">A275+1</f>
        <v>92</v>
      </c>
      <c r="B276" s="33" t="n">
        <f aca="false">S$2+P$2-SQRT(S$2^2-P$2^2*SIN(A276*PI()/180)^2)-P$2*COS(A276*PI()/180)</f>
        <v>50.1952814036292</v>
      </c>
      <c r="C276" s="34" t="n">
        <f aca="false">ASIN($P$2/$S$2*SIN(A276*PI()/180))*180/PI()</f>
        <v>17.425343767248</v>
      </c>
      <c r="D276" s="33" t="n">
        <f aca="false">(P$2^2*(PI()*U$2/30)*SIN(A276*PI()/180)*COS(A276*PI()/180)/SQRT(S$2^2-P$2^2*SIN(A276*PI()/180)^2)+P$2*(PI()*U$2/30)*SIN(A276*PI()/180))/1000</f>
        <v>37.1726279506947</v>
      </c>
      <c r="E276" s="35" t="n">
        <f aca="false">-1*(PI()^2*U$2^2*P$2*COS(PI()*A276/180)/900+SQRT(2)*PI()^2*U$2^2*P$2^2*(4*(2*S$2^2-P$2^2)*COS(PI()*A276/90)+P$2^2*(COS(PI()*A276/45)+3))/(3600*(P$2^2*COS(PI()*A276/90)+2*S$2^2-P$2^2)^(3/2)))/1000</f>
        <v>11654.5193586181</v>
      </c>
      <c r="F276" s="33" t="n">
        <f aca="false">E276/1000</f>
        <v>11.6545193586181</v>
      </c>
      <c r="G276" s="35" t="n">
        <f aca="false">$W$2*E276</f>
        <v>5244.53371137816</v>
      </c>
      <c r="H276" s="33" t="n">
        <f aca="false">E276*TAN(C276*PI()/180)</f>
        <v>3657.96720963616</v>
      </c>
      <c r="I276" s="35" t="n">
        <f aca="false">$W$2*H276</f>
        <v>1646.08524433627</v>
      </c>
      <c r="J276" s="36" t="n">
        <v>3.92925</v>
      </c>
      <c r="K276" s="35" t="n">
        <f aca="false">(J276-1)/10*$R$2^2*PI()/4</f>
        <v>2393.57292396531</v>
      </c>
      <c r="L276" s="35" t="n">
        <f aca="false">G276+K276</f>
        <v>7638.10663534347</v>
      </c>
      <c r="M276" s="37" t="n">
        <f aca="false">L276*TAN(C276*PI()/180)</f>
        <v>2397.3484239082</v>
      </c>
      <c r="N276" s="31"/>
    </row>
    <row r="277" customFormat="false" ht="12.75" hidden="false" customHeight="false" outlineLevel="0" collapsed="false">
      <c r="A277" s="32" t="n">
        <f aca="false">A276+1</f>
        <v>93</v>
      </c>
      <c r="B277" s="33" t="n">
        <f aca="false">S$2+P$2-SQRT(S$2^2-P$2^2*SIN(A277*PI()/180)^2)-P$2*COS(A277*PI()/180)</f>
        <v>50.9218806418868</v>
      </c>
      <c r="C277" s="34" t="n">
        <f aca="false">ASIN($P$2/$S$2*SIN(A277*PI()/180))*180/PI()</f>
        <v>17.4116454304233</v>
      </c>
      <c r="D277" s="33" t="n">
        <f aca="false">(P$2^2*(PI()*U$2/30)*SIN(A277*PI()/180)*COS(A277*PI()/180)/SQRT(S$2^2-P$2^2*SIN(A277*PI()/180)^2)+P$2*(PI()*U$2/30)*SIN(A277*PI()/180))/1000</f>
        <v>36.9386990835719</v>
      </c>
      <c r="E277" s="35" t="n">
        <f aca="false">-1*(PI()^2*U$2^2*P$2*COS(PI()*A277/180)/900+SQRT(2)*PI()^2*U$2^2*P$2^2*(4*(2*S$2^2-P$2^2)*COS(PI()*A277/90)+P$2^2*(COS(PI()*A277/45)+3))/(3600*(P$2^2*COS(PI()*A277/90)+2*S$2^2-P$2^2)^(3/2)))/1000</f>
        <v>12203.8693125715</v>
      </c>
      <c r="F277" s="33" t="n">
        <f aca="false">E277/1000</f>
        <v>12.2038693125715</v>
      </c>
      <c r="G277" s="35" t="n">
        <f aca="false">$W$2*E277</f>
        <v>5491.74119065718</v>
      </c>
      <c r="H277" s="33" t="n">
        <f aca="false">E277*TAN(C277*PI()/180)</f>
        <v>3827.18504110666</v>
      </c>
      <c r="I277" s="35" t="n">
        <f aca="false">$W$2*H277</f>
        <v>1722.233268498</v>
      </c>
      <c r="J277" s="36" t="n">
        <v>3.91525</v>
      </c>
      <c r="K277" s="35" t="n">
        <f aca="false">(J277-1)/10*$R$2^2*PI()/4</f>
        <v>2382.13312847653</v>
      </c>
      <c r="L277" s="35" t="n">
        <f aca="false">G277+K277</f>
        <v>7873.87431913371</v>
      </c>
      <c r="M277" s="37" t="n">
        <f aca="false">L277*TAN(C277*PI()/180)</f>
        <v>2469.28029446364</v>
      </c>
      <c r="N277" s="31"/>
    </row>
    <row r="278" customFormat="false" ht="12.75" hidden="false" customHeight="false" outlineLevel="0" collapsed="false">
      <c r="A278" s="32" t="n">
        <f aca="false">A277+1</f>
        <v>94</v>
      </c>
      <c r="B278" s="33" t="n">
        <f aca="false">S$2+P$2-SQRT(S$2^2-P$2^2*SIN(A278*PI()/180)^2)-P$2*COS(A278*PI()/180)</f>
        <v>51.6437883436108</v>
      </c>
      <c r="C278" s="34" t="n">
        <f aca="false">ASIN($P$2/$S$2*SIN(A278*PI()/180))*180/PI()</f>
        <v>17.3924753251985</v>
      </c>
      <c r="D278" s="33" t="n">
        <f aca="false">(P$2^2*(PI()*U$2/30)*SIN(A278*PI()/180)*COS(A278*PI()/180)/SQRT(S$2^2-P$2^2*SIN(A278*PI()/180)^2)+P$2*(PI()*U$2/30)*SIN(A278*PI()/180))/1000</f>
        <v>36.6941376057722</v>
      </c>
      <c r="E278" s="35" t="n">
        <f aca="false">-1*(PI()^2*U$2^2*P$2*COS(PI()*A278/180)/900+SQRT(2)*PI()^2*U$2^2*P$2^2*(4*(2*S$2^2-P$2^2)*COS(PI()*A278/90)+P$2^2*(COS(PI()*A278/45)+3))/(3600*(P$2^2*COS(PI()*A278/90)+2*S$2^2-P$2^2)^(3/2)))/1000</f>
        <v>12739.0268881736</v>
      </c>
      <c r="F278" s="33" t="n">
        <f aca="false">E278/1000</f>
        <v>12.7390268881736</v>
      </c>
      <c r="G278" s="35" t="n">
        <f aca="false">$W$2*E278</f>
        <v>5732.5620996781</v>
      </c>
      <c r="H278" s="33" t="n">
        <f aca="false">E278*TAN(C278*PI()/180)</f>
        <v>3990.33178812945</v>
      </c>
      <c r="I278" s="35" t="n">
        <f aca="false">$W$2*H278</f>
        <v>1795.64930465825</v>
      </c>
      <c r="J278" s="36" t="n">
        <v>3.81725</v>
      </c>
      <c r="K278" s="35" t="n">
        <f aca="false">(J278-1)/10*$R$2^2*PI()/4</f>
        <v>2302.05456005505</v>
      </c>
      <c r="L278" s="35" t="n">
        <f aca="false">G278+K278</f>
        <v>8034.61665973315</v>
      </c>
      <c r="M278" s="37" t="n">
        <f aca="false">L278*TAN(C278*PI()/180)</f>
        <v>2516.7374670142</v>
      </c>
      <c r="N278" s="31"/>
    </row>
    <row r="279" customFormat="false" ht="12.75" hidden="false" customHeight="false" outlineLevel="0" collapsed="false">
      <c r="A279" s="32" t="n">
        <f aca="false">A278+1</f>
        <v>95</v>
      </c>
      <c r="B279" s="33" t="n">
        <f aca="false">S$2+P$2-SQRT(S$2^2-P$2^2*SIN(A279*PI()/180)^2)-P$2*COS(A279*PI()/180)</f>
        <v>52.3607987613582</v>
      </c>
      <c r="C279" s="34" t="n">
        <f aca="false">ASIN($P$2/$S$2*SIN(A279*PI()/180))*180/PI()</f>
        <v>17.3678410085375</v>
      </c>
      <c r="D279" s="33" t="n">
        <f aca="false">(P$2^2*(PI()*U$2/30)*SIN(A279*PI()/180)*COS(A279*PI()/180)/SQRT(S$2^2-P$2^2*SIN(A279*PI()/180)^2)+P$2*(PI()*U$2/30)*SIN(A279*PI()/180))/1000</f>
        <v>36.439222831875</v>
      </c>
      <c r="E279" s="35" t="n">
        <f aca="false">-1*(PI()^2*U$2^2*P$2*COS(PI()*A279/180)/900+SQRT(2)*PI()^2*U$2^2*P$2^2*(4*(2*S$2^2-P$2^2)*COS(PI()*A279/90)+P$2^2*(COS(PI()*A279/45)+3))/(3600*(P$2^2*COS(PI()*A279/90)+2*S$2^2-P$2^2)^(3/2)))/1000</f>
        <v>13259.890363613</v>
      </c>
      <c r="F279" s="33" t="n">
        <f aca="false">E279/1000</f>
        <v>13.259890363613</v>
      </c>
      <c r="G279" s="35" t="n">
        <f aca="false">$W$2*E279</f>
        <v>5966.95066362585</v>
      </c>
      <c r="H279" s="33" t="n">
        <f aca="false">E279*TAN(C279*PI()/180)</f>
        <v>4147.22576531736</v>
      </c>
      <c r="I279" s="35" t="n">
        <f aca="false">$W$2*H279</f>
        <v>1866.25159439281</v>
      </c>
      <c r="J279" s="36" t="n">
        <v>3.74725</v>
      </c>
      <c r="K279" s="35" t="n">
        <f aca="false">(J279-1)/10*$R$2^2*PI()/4</f>
        <v>2244.85558261114</v>
      </c>
      <c r="L279" s="35" t="n">
        <f aca="false">G279+K279</f>
        <v>8211.80624623699</v>
      </c>
      <c r="M279" s="37" t="n">
        <f aca="false">L279*TAN(C279*PI()/180)</f>
        <v>2568.36319986801</v>
      </c>
      <c r="N279" s="31"/>
    </row>
    <row r="280" customFormat="false" ht="12.75" hidden="false" customHeight="false" outlineLevel="0" collapsed="false">
      <c r="A280" s="32" t="n">
        <f aca="false">A279+1</f>
        <v>96</v>
      </c>
      <c r="B280" s="33" t="n">
        <f aca="false">S$2+P$2-SQRT(S$2^2-P$2^2*SIN(A280*PI()/180)^2)-P$2*COS(A280*PI()/180)</f>
        <v>53.0727116426118</v>
      </c>
      <c r="C280" s="34" t="n">
        <f aca="false">ASIN($P$2/$S$2*SIN(A280*PI()/180))*180/PI()</f>
        <v>17.3377521831892</v>
      </c>
      <c r="D280" s="33" t="n">
        <f aca="false">(P$2^2*(PI()*U$2/30)*SIN(A280*PI()/180)*COS(A280*PI()/180)/SQRT(S$2^2-P$2^2*SIN(A280*PI()/180)^2)+P$2*(PI()*U$2/30)*SIN(A280*PI()/180))/1000</f>
        <v>36.1742358592497</v>
      </c>
      <c r="E280" s="35" t="n">
        <f aca="false">-1*(PI()^2*U$2^2*P$2*COS(PI()*A280/180)/900+SQRT(2)*PI()^2*U$2^2*P$2^2*(4*(2*S$2^2-P$2^2)*COS(PI()*A280/90)+P$2^2*(COS(PI()*A280/45)+3))/(3600*(P$2^2*COS(PI()*A280/90)+2*S$2^2-P$2^2)^(3/2)))/1000</f>
        <v>13766.379588079</v>
      </c>
      <c r="F280" s="33" t="n">
        <f aca="false">E280/1000</f>
        <v>13.766379588079</v>
      </c>
      <c r="G280" s="35" t="n">
        <f aca="false">$W$2*E280</f>
        <v>6194.87081463553</v>
      </c>
      <c r="H280" s="33" t="n">
        <f aca="false">E280*TAN(C280*PI()/180)</f>
        <v>4297.70242915088</v>
      </c>
      <c r="I280" s="35" t="n">
        <f aca="false">$W$2*H280</f>
        <v>1933.9660931179</v>
      </c>
      <c r="J280" s="36" t="n">
        <v>3.71925</v>
      </c>
      <c r="K280" s="35" t="n">
        <f aca="false">(J280-1)/10*$R$2^2*PI()/4</f>
        <v>2221.97599163358</v>
      </c>
      <c r="L280" s="35" t="n">
        <f aca="false">G280+K280</f>
        <v>8416.84680626911</v>
      </c>
      <c r="M280" s="37" t="n">
        <f aca="false">L280*TAN(C280*PI()/180)</f>
        <v>2627.64096643229</v>
      </c>
      <c r="N280" s="31"/>
    </row>
    <row r="281" customFormat="false" ht="12.75" hidden="false" customHeight="false" outlineLevel="0" collapsed="false">
      <c r="A281" s="32" t="n">
        <f aca="false">A280+1</f>
        <v>97</v>
      </c>
      <c r="B281" s="33" t="n">
        <f aca="false">S$2+P$2-SQRT(S$2^2-P$2^2*SIN(A281*PI()/180)^2)-P$2*COS(A281*PI()/180)</f>
        <v>53.7793322606021</v>
      </c>
      <c r="C281" s="34" t="n">
        <f aca="false">ASIN($P$2/$S$2*SIN(A281*PI()/180))*180/PI()</f>
        <v>17.3022206877339</v>
      </c>
      <c r="D281" s="33" t="n">
        <f aca="false">(P$2^2*(PI()*U$2/30)*SIN(A281*PI()/180)*COS(A281*PI()/180)/SQRT(S$2^2-P$2^2*SIN(A281*PI()/180)^2)+P$2*(PI()*U$2/30)*SIN(A281*PI()/180))/1000</f>
        <v>35.8994591469185</v>
      </c>
      <c r="E281" s="35" t="n">
        <f aca="false">-1*(PI()^2*U$2^2*P$2*COS(PI()*A281/180)/900+SQRT(2)*PI()^2*U$2^2*P$2^2*(4*(2*S$2^2-P$2^2)*COS(PI()*A281/90)+P$2^2*(COS(PI()*A281/45)+3))/(3600*(P$2^2*COS(PI()*A281/90)+2*S$2^2-P$2^2)^(3/2)))/1000</f>
        <v>14258.4357868896</v>
      </c>
      <c r="F281" s="33" t="n">
        <f aca="false">E281/1000</f>
        <v>14.2584357868896</v>
      </c>
      <c r="G281" s="35" t="n">
        <f aca="false">$W$2*E281</f>
        <v>6416.29610410034</v>
      </c>
      <c r="H281" s="33" t="n">
        <f aca="false">E281*TAN(C281*PI()/180)</f>
        <v>4441.61445888033</v>
      </c>
      <c r="I281" s="35" t="n">
        <f aca="false">$W$2*H281</f>
        <v>1998.72650649615</v>
      </c>
      <c r="J281" s="36" t="n">
        <v>3.69125</v>
      </c>
      <c r="K281" s="35" t="n">
        <f aca="false">(J281-1)/10*$R$2^2*PI()/4</f>
        <v>2199.09640065602</v>
      </c>
      <c r="L281" s="35" t="n">
        <f aca="false">G281+K281</f>
        <v>8615.39250475635</v>
      </c>
      <c r="M281" s="37" t="n">
        <f aca="false">L281*TAN(C281*PI()/180)</f>
        <v>2683.76226466862</v>
      </c>
      <c r="N281" s="31"/>
    </row>
    <row r="282" customFormat="false" ht="12.75" hidden="false" customHeight="false" outlineLevel="0" collapsed="false">
      <c r="A282" s="32" t="n">
        <f aca="false">A281+1</f>
        <v>98</v>
      </c>
      <c r="B282" s="33" t="n">
        <f aca="false">S$2+P$2-SQRT(S$2^2-P$2^2*SIN(A282*PI()/180)^2)-P$2*COS(A282*PI()/180)</f>
        <v>54.480471436912</v>
      </c>
      <c r="C282" s="34" t="n">
        <f aca="false">ASIN($P$2/$S$2*SIN(A282*PI()/180))*180/PI()</f>
        <v>17.2612604844798</v>
      </c>
      <c r="D282" s="33" t="n">
        <f aca="false">(P$2^2*(PI()*U$2/30)*SIN(A282*PI()/180)*COS(A282*PI()/180)/SQRT(S$2^2-P$2^2*SIN(A282*PI()/180)^2)+P$2*(PI()*U$2/30)*SIN(A282*PI()/180))/1000</f>
        <v>35.6151760987604</v>
      </c>
      <c r="E282" s="35" t="n">
        <f aca="false">-1*(PI()^2*U$2^2*P$2*COS(PI()*A282/180)/900+SQRT(2)*PI()^2*U$2^2*P$2^2*(4*(2*S$2^2-P$2^2)*COS(PI()*A282/90)+P$2^2*(COS(PI()*A282/45)+3))/(3600*(P$2^2*COS(PI()*A282/90)+2*S$2^2-P$2^2)^(3/2)))/1000</f>
        <v>14736.0213137287</v>
      </c>
      <c r="F282" s="33" t="n">
        <f aca="false">E282/1000</f>
        <v>14.7360213137287</v>
      </c>
      <c r="G282" s="35" t="n">
        <f aca="false">$W$2*E282</f>
        <v>6631.2095911779</v>
      </c>
      <c r="H282" s="33" t="n">
        <f aca="false">E282*TAN(C282*PI()/180)</f>
        <v>4578.83177178495</v>
      </c>
      <c r="I282" s="35" t="n">
        <f aca="false">$W$2*H282</f>
        <v>2060.47429730323</v>
      </c>
      <c r="J282" s="36" t="n">
        <v>3.60725</v>
      </c>
      <c r="K282" s="35" t="n">
        <f aca="false">(J282-1)/10*$R$2^2*PI()/4</f>
        <v>2130.45762772332</v>
      </c>
      <c r="L282" s="35" t="n">
        <f aca="false">G282+K282</f>
        <v>8761.66721890122</v>
      </c>
      <c r="M282" s="37" t="n">
        <f aca="false">L282*TAN(C282*PI()/180)</f>
        <v>2722.45807613863</v>
      </c>
      <c r="N282" s="31"/>
    </row>
    <row r="283" customFormat="false" ht="12.75" hidden="false" customHeight="false" outlineLevel="0" collapsed="false">
      <c r="A283" s="32" t="n">
        <f aca="false">A282+1</f>
        <v>99</v>
      </c>
      <c r="B283" s="33" t="n">
        <f aca="false">S$2+P$2-SQRT(S$2^2-P$2^2*SIN(A283*PI()/180)^2)-P$2*COS(A283*PI()/180)</f>
        <v>55.1759455559602</v>
      </c>
      <c r="C283" s="34" t="n">
        <f aca="false">ASIN($P$2/$S$2*SIN(A283*PI()/180))*180/PI()</f>
        <v>17.2148876452482</v>
      </c>
      <c r="D283" s="33" t="n">
        <f aca="false">(P$2^2*(PI()*U$2/30)*SIN(A283*PI()/180)*COS(A283*PI()/180)/SQRT(S$2^2-P$2^2*SIN(A283*PI()/180)^2)+P$2*(PI()*U$2/30)*SIN(A283*PI()/180))/1000</f>
        <v>35.3216706520794</v>
      </c>
      <c r="E283" s="35" t="n">
        <f aca="false">-1*(PI()^2*U$2^2*P$2*COS(PI()*A283/180)/900+SQRT(2)*PI()^2*U$2^2*P$2^2*(4*(2*S$2^2-P$2^2)*COS(PI()*A283/90)+P$2^2*(COS(PI()*A283/45)+3))/(3600*(P$2^2*COS(PI()*A283/90)+2*S$2^2-P$2^2)^(3/2)))/1000</f>
        <v>15199.1193514429</v>
      </c>
      <c r="F283" s="33" t="n">
        <f aca="false">E283/1000</f>
        <v>15.1991193514429</v>
      </c>
      <c r="G283" s="35" t="n">
        <f aca="false">$W$2*E283</f>
        <v>6839.60370814931</v>
      </c>
      <c r="H283" s="33" t="n">
        <f aca="false">E283*TAN(C283*PI()/180)</f>
        <v>4709.24147395506</v>
      </c>
      <c r="I283" s="35" t="n">
        <f aca="false">$W$2*H283</f>
        <v>2119.15866327978</v>
      </c>
      <c r="J283" s="36" t="n">
        <v>3.5375</v>
      </c>
      <c r="K283" s="35" t="n">
        <f aca="false">(J283-1)/10*$R$2^2*PI()/4</f>
        <v>2073.46293234172</v>
      </c>
      <c r="L283" s="35" t="n">
        <f aca="false">G283+K283</f>
        <v>8913.06664049102</v>
      </c>
      <c r="M283" s="37" t="n">
        <f aca="false">L283*TAN(C283*PI()/180)</f>
        <v>2761.59309713828</v>
      </c>
      <c r="N283" s="31"/>
    </row>
    <row r="284" customFormat="false" ht="12.75" hidden="false" customHeight="false" outlineLevel="0" collapsed="false">
      <c r="A284" s="32" t="n">
        <f aca="false">A283+1</f>
        <v>100</v>
      </c>
      <c r="B284" s="33" t="n">
        <f aca="false">S$2+P$2-SQRT(S$2^2-P$2^2*SIN(A284*PI()/180)^2)-P$2*COS(A284*PI()/180)</f>
        <v>55.8655765714782</v>
      </c>
      <c r="C284" s="34" t="n">
        <f aca="false">ASIN($P$2/$S$2*SIN(A284*PI()/180))*180/PI()</f>
        <v>17.1631203350885</v>
      </c>
      <c r="D284" s="33" t="n">
        <f aca="false">(P$2^2*(PI()*U$2/30)*SIN(A284*PI()/180)*COS(A284*PI()/180)/SQRT(S$2^2-P$2^2*SIN(A284*PI()/180)^2)+P$2*(PI()*U$2/30)*SIN(A284*PI()/180))/1000</f>
        <v>35.0192268725318</v>
      </c>
      <c r="E284" s="35" t="n">
        <f aca="false">-1*(PI()^2*U$2^2*P$2*COS(PI()*A284/180)/900+SQRT(2)*PI()^2*U$2^2*P$2^2*(4*(2*S$2^2-P$2^2)*COS(PI()*A284/90)+P$2^2*(COS(PI()*A284/45)+3))/(3600*(P$2^2*COS(PI()*A284/90)+2*S$2^2-P$2^2)^(3/2)))/1000</f>
        <v>15647.7335630949</v>
      </c>
      <c r="F284" s="33" t="n">
        <f aca="false">E284/1000</f>
        <v>15.6477335630949</v>
      </c>
      <c r="G284" s="35" t="n">
        <f aca="false">$W$2*E284</f>
        <v>7041.48010339271</v>
      </c>
      <c r="H284" s="33" t="n">
        <f aca="false">E284*TAN(C284*PI()/180)</f>
        <v>4832.74774812372</v>
      </c>
      <c r="I284" s="35" t="n">
        <f aca="false">$W$2*H284</f>
        <v>2174.73648665567</v>
      </c>
      <c r="J284" s="36" t="n">
        <v>3.5095</v>
      </c>
      <c r="K284" s="35" t="n">
        <f aca="false">(J284-1)/10*$R$2^2*PI()/4</f>
        <v>2050.58334136415</v>
      </c>
      <c r="L284" s="35" t="n">
        <f aca="false">G284+K284</f>
        <v>9092.06344475686</v>
      </c>
      <c r="M284" s="37" t="n">
        <f aca="false">L284*TAN(C284*PI()/180)</f>
        <v>2808.05197514853</v>
      </c>
      <c r="N284" s="31"/>
    </row>
    <row r="285" customFormat="false" ht="12.75" hidden="false" customHeight="false" outlineLevel="0" collapsed="false">
      <c r="A285" s="32" t="n">
        <f aca="false">A284+1</f>
        <v>101</v>
      </c>
      <c r="B285" s="33" t="n">
        <f aca="false">S$2+P$2-SQRT(S$2^2-P$2^2*SIN(A285*PI()/180)^2)-P$2*COS(A285*PI()/180)</f>
        <v>56.5491920051143</v>
      </c>
      <c r="C285" s="34" t="n">
        <f aca="false">ASIN($P$2/$S$2*SIN(A285*PI()/180))*180/PI()</f>
        <v>17.1059787939744</v>
      </c>
      <c r="D285" s="33" t="n">
        <f aca="false">(P$2^2*(PI()*U$2/30)*SIN(A285*PI()/180)*COS(A285*PI()/180)/SQRT(S$2^2-P$2^2*SIN(A285*PI()/180)^2)+P$2*(PI()*U$2/30)*SIN(A285*PI()/180))/1000</f>
        <v>34.7081285563661</v>
      </c>
      <c r="E285" s="35" t="n">
        <f aca="false">-1*(PI()^2*U$2^2*P$2*COS(PI()*A285/180)/900+SQRT(2)*PI()^2*U$2^2*P$2^2*(4*(2*S$2^2-P$2^2)*COS(PI()*A285/90)+P$2^2*(COS(PI()*A285/45)+3))/(3600*(P$2^2*COS(PI()*A285/90)+2*S$2^2-P$2^2)^(3/2)))/1000</f>
        <v>16081.8876951878</v>
      </c>
      <c r="F285" s="33" t="n">
        <f aca="false">E285/1000</f>
        <v>16.0818876951878</v>
      </c>
      <c r="G285" s="35" t="n">
        <f aca="false">$W$2*E285</f>
        <v>7236.84946283451</v>
      </c>
      <c r="H285" s="33" t="n">
        <f aca="false">E285*TAN(C285*PI()/180)</f>
        <v>4949.27168041694</v>
      </c>
      <c r="I285" s="35" t="n">
        <f aca="false">$W$2*H285</f>
        <v>2227.17225618762</v>
      </c>
      <c r="J285" s="36" t="n">
        <v>3.5235</v>
      </c>
      <c r="K285" s="35" t="n">
        <f aca="false">(J285-1)/10*$R$2^2*PI()/4</f>
        <v>2062.02313685293</v>
      </c>
      <c r="L285" s="35" t="n">
        <f aca="false">G285+K285</f>
        <v>9298.87259968744</v>
      </c>
      <c r="M285" s="37" t="n">
        <f aca="false">L285*TAN(C285*PI()/180)</f>
        <v>2861.76894713732</v>
      </c>
      <c r="N285" s="31"/>
    </row>
    <row r="286" customFormat="false" ht="12.75" hidden="false" customHeight="false" outlineLevel="0" collapsed="false">
      <c r="A286" s="32" t="n">
        <f aca="false">A285+1</f>
        <v>102</v>
      </c>
      <c r="B286" s="33" t="n">
        <f aca="false">S$2+P$2-SQRT(S$2^2-P$2^2*SIN(A286*PI()/180)^2)-P$2*COS(A286*PI()/180)</f>
        <v>57.2266249373185</v>
      </c>
      <c r="C286" s="34" t="n">
        <f aca="false">ASIN($P$2/$S$2*SIN(A286*PI()/180))*180/PI()</f>
        <v>17.0434853165355</v>
      </c>
      <c r="D286" s="33" t="n">
        <f aca="false">(P$2^2*(PI()*U$2/30)*SIN(A286*PI()/180)*COS(A286*PI()/180)/SQRT(S$2^2-P$2^2*SIN(A286*PI()/180)^2)+P$2*(PI()*U$2/30)*SIN(A286*PI()/180))/1000</f>
        <v>34.3886588408954</v>
      </c>
      <c r="E286" s="35" t="n">
        <f aca="false">-1*(PI()^2*U$2^2*P$2*COS(PI()*A286/180)/900+SQRT(2)*PI()^2*U$2^2*P$2^2*(4*(2*S$2^2-P$2^2)*COS(PI()*A286/90)+P$2^2*(COS(PI()*A286/45)+3))/(3600*(P$2^2*COS(PI()*A286/90)+2*S$2^2-P$2^2)^(3/2)))/1000</f>
        <v>16501.6251351902</v>
      </c>
      <c r="F286" s="33" t="n">
        <f aca="false">E286/1000</f>
        <v>16.5016251351902</v>
      </c>
      <c r="G286" s="35" t="n">
        <f aca="false">$W$2*E286</f>
        <v>7425.73131083561</v>
      </c>
      <c r="H286" s="33" t="n">
        <f aca="false">E286*TAN(C286*PI()/180)</f>
        <v>5058.75102821391</v>
      </c>
      <c r="I286" s="35" t="n">
        <f aca="false">$W$2*H286</f>
        <v>2276.43796269626</v>
      </c>
      <c r="J286" s="36" t="n">
        <v>3.4675</v>
      </c>
      <c r="K286" s="35" t="n">
        <f aca="false">(J286-1)/10*$R$2^2*PI()/4</f>
        <v>2016.26395489781</v>
      </c>
      <c r="L286" s="35" t="n">
        <f aca="false">G286+K286</f>
        <v>9441.99526573341</v>
      </c>
      <c r="M286" s="37" t="n">
        <f aca="false">L286*TAN(C286*PI()/180)</f>
        <v>2894.54540795864</v>
      </c>
      <c r="N286" s="31"/>
    </row>
    <row r="287" customFormat="false" ht="12.75" hidden="false" customHeight="false" outlineLevel="0" collapsed="false">
      <c r="A287" s="32" t="n">
        <f aca="false">A286+1</f>
        <v>103</v>
      </c>
      <c r="B287" s="33" t="n">
        <f aca="false">S$2+P$2-SQRT(S$2^2-P$2^2*SIN(A287*PI()/180)^2)-P$2*COS(A287*PI()/180)</f>
        <v>57.8977139906768</v>
      </c>
      <c r="C287" s="34" t="n">
        <f aca="false">ASIN($P$2/$S$2*SIN(A287*PI()/180))*180/PI()</f>
        <v>16.9756642298853</v>
      </c>
      <c r="D287" s="33" t="n">
        <f aca="false">(P$2^2*(PI()*U$2/30)*SIN(A287*PI()/180)*COS(A287*PI()/180)/SQRT(S$2^2-P$2^2*SIN(A287*PI()/180)^2)+P$2*(PI()*U$2/30)*SIN(A287*PI()/180))/1000</f>
        <v>34.061099824075</v>
      </c>
      <c r="E287" s="35" t="n">
        <f aca="false">-1*(PI()^2*U$2^2*P$2*COS(PI()*A287/180)/900+SQRT(2)*PI()^2*U$2^2*P$2^2*(4*(2*S$2^2-P$2^2)*COS(PI()*A287/90)+P$2^2*(COS(PI()*A287/45)+3))/(3600*(P$2^2*COS(PI()*A287/90)+2*S$2^2-P$2^2)^(3/2)))/1000</f>
        <v>16907.0084256826</v>
      </c>
      <c r="F287" s="33" t="n">
        <f aca="false">E287/1000</f>
        <v>16.9070084256826</v>
      </c>
      <c r="G287" s="35" t="n">
        <f aca="false">$W$2*E287</f>
        <v>7608.15379155715</v>
      </c>
      <c r="H287" s="33" t="n">
        <f aca="false">E287*TAN(C287*PI()/180)</f>
        <v>5161.13993160843</v>
      </c>
      <c r="I287" s="35" t="n">
        <f aca="false">$W$2*H287</f>
        <v>2322.51296922379</v>
      </c>
      <c r="J287" s="36" t="n">
        <v>3.3695</v>
      </c>
      <c r="K287" s="35" t="n">
        <f aca="false">(J287-1)/10*$R$2^2*PI()/4</f>
        <v>1936.18538647633</v>
      </c>
      <c r="L287" s="35" t="n">
        <f aca="false">G287+K287</f>
        <v>9544.33917803349</v>
      </c>
      <c r="M287" s="37" t="n">
        <f aca="false">L287*TAN(C287*PI()/180)</f>
        <v>2913.5651211799</v>
      </c>
      <c r="N287" s="31"/>
    </row>
    <row r="288" customFormat="false" ht="12.75" hidden="false" customHeight="false" outlineLevel="0" collapsed="false">
      <c r="A288" s="32" t="n">
        <f aca="false">A287+1</f>
        <v>104</v>
      </c>
      <c r="B288" s="33" t="n">
        <f aca="false">S$2+P$2-SQRT(S$2^2-P$2^2*SIN(A288*PI()/180)^2)-P$2*COS(A288*PI()/180)</f>
        <v>58.5623033058822</v>
      </c>
      <c r="C288" s="34" t="n">
        <f aca="false">ASIN($P$2/$S$2*SIN(A288*PI()/180))*180/PI()</f>
        <v>16.9025418696098</v>
      </c>
      <c r="D288" s="33" t="n">
        <f aca="false">(P$2^2*(PI()*U$2/30)*SIN(A288*PI()/180)*COS(A288*PI()/180)/SQRT(S$2^2-P$2^2*SIN(A288*PI()/180)^2)+P$2*(PI()*U$2/30)*SIN(A288*PI()/180))/1000</f>
        <v>33.7257321940112</v>
      </c>
      <c r="E288" s="35" t="n">
        <f aca="false">-1*(PI()^2*U$2^2*P$2*COS(PI()*A288/180)/900+SQRT(2)*PI()^2*U$2^2*P$2^2*(4*(2*S$2^2-P$2^2)*COS(PI()*A288/90)+P$2^2*(COS(PI()*A288/45)+3))/(3600*(P$2^2*COS(PI()*A288/90)+2*S$2^2-P$2^2)^(3/2)))/1000</f>
        <v>17298.118737619</v>
      </c>
      <c r="F288" s="33" t="n">
        <f aca="false">E288/1000</f>
        <v>17.298118737619</v>
      </c>
      <c r="G288" s="35" t="n">
        <f aca="false">$W$2*E288</f>
        <v>7784.15343192854</v>
      </c>
      <c r="H288" s="33" t="n">
        <f aca="false">E288*TAN(C288*PI()/180)</f>
        <v>5256.4085712376</v>
      </c>
      <c r="I288" s="35" t="n">
        <f aca="false">$W$2*H288</f>
        <v>2365.38385705692</v>
      </c>
      <c r="J288" s="36" t="n">
        <v>3.3555</v>
      </c>
      <c r="K288" s="35" t="n">
        <f aca="false">(J288-1)/10*$R$2^2*PI()/4</f>
        <v>1924.74559098755</v>
      </c>
      <c r="L288" s="35" t="n">
        <f aca="false">G288+K288</f>
        <v>9708.89902291609</v>
      </c>
      <c r="M288" s="37" t="n">
        <f aca="false">L288*TAN(C288*PI()/180)</f>
        <v>2950.25955223389</v>
      </c>
      <c r="N288" s="31"/>
    </row>
    <row r="289" customFormat="false" ht="12.75" hidden="false" customHeight="false" outlineLevel="0" collapsed="false">
      <c r="A289" s="32" t="n">
        <f aca="false">A288+1</f>
        <v>105</v>
      </c>
      <c r="B289" s="33" t="n">
        <f aca="false">S$2+P$2-SQRT(S$2^2-P$2^2*SIN(A289*PI()/180)^2)-P$2*COS(A289*PI()/180)</f>
        <v>59.2202425105457</v>
      </c>
      <c r="C289" s="34" t="n">
        <f aca="false">ASIN($P$2/$S$2*SIN(A289*PI()/180))*180/PI()</f>
        <v>16.8241465539903</v>
      </c>
      <c r="D289" s="33" t="n">
        <f aca="false">(P$2^2*(PI()*U$2/30)*SIN(A289*PI()/180)*COS(A289*PI()/180)/SQRT(S$2^2-P$2^2*SIN(A289*PI()/180)^2)+P$2*(PI()*U$2/30)*SIN(A289*PI()/180))/1000</f>
        <v>33.3828348691777</v>
      </c>
      <c r="E289" s="35" t="n">
        <f aca="false">-1*(PI()^2*U$2^2*P$2*COS(PI()*A289/180)/900+SQRT(2)*PI()^2*U$2^2*P$2^2*(4*(2*S$2^2-P$2^2)*COS(PI()*A289/90)+P$2^2*(COS(PI()*A289/45)+3))/(3600*(P$2^2*COS(PI()*A289/90)+2*S$2^2-P$2^2)^(3/2)))/1000</f>
        <v>17675.0553053571</v>
      </c>
      <c r="F289" s="33" t="n">
        <f aca="false">E289/1000</f>
        <v>17.6750553053571</v>
      </c>
      <c r="G289" s="35" t="n">
        <f aca="false">$W$2*E289</f>
        <v>7953.77488741069</v>
      </c>
      <c r="H289" s="33" t="n">
        <f aca="false">E289*TAN(C289*PI()/180)</f>
        <v>5344.54277549165</v>
      </c>
      <c r="I289" s="35" t="n">
        <f aca="false">$W$2*H289</f>
        <v>2405.04424897124</v>
      </c>
      <c r="J289" s="36" t="n">
        <v>3.3415</v>
      </c>
      <c r="K289" s="35" t="n">
        <f aca="false">(J289-1)/10*$R$2^2*PI()/4</f>
        <v>1913.30579549877</v>
      </c>
      <c r="L289" s="35" t="n">
        <f aca="false">G289+K289</f>
        <v>9867.08068290946</v>
      </c>
      <c r="M289" s="37" t="n">
        <f aca="false">L289*TAN(C289*PI()/180)</f>
        <v>2983.58527698941</v>
      </c>
      <c r="N289" s="31"/>
    </row>
    <row r="290" customFormat="false" ht="12.75" hidden="false" customHeight="false" outlineLevel="0" collapsed="false">
      <c r="A290" s="32" t="n">
        <f aca="false">A289+1</f>
        <v>106</v>
      </c>
      <c r="B290" s="33" t="n">
        <f aca="false">S$2+P$2-SQRT(S$2^2-P$2^2*SIN(A290*PI()/180)^2)-P$2*COS(A290*PI()/180)</f>
        <v>59.8713866810629</v>
      </c>
      <c r="C290" s="34" t="n">
        <f aca="false">ASIN($P$2/$S$2*SIN(A290*PI()/180))*180/PI()</f>
        <v>16.7405085565325</v>
      </c>
      <c r="D290" s="33" t="n">
        <f aca="false">(P$2^2*(PI()*U$2/30)*SIN(A290*PI()/180)*COS(A290*PI()/180)/SQRT(S$2^2-P$2^2*SIN(A290*PI()/180)^2)+P$2*(PI()*U$2/30)*SIN(A290*PI()/180))/1000</f>
        <v>33.0326846500624</v>
      </c>
      <c r="E290" s="35" t="n">
        <f aca="false">-1*(PI()^2*U$2^2*P$2*COS(PI()*A290/180)/900+SQRT(2)*PI()^2*U$2^2*P$2^2*(4*(2*S$2^2-P$2^2)*COS(PI()*A290/90)+P$2^2*(COS(PI()*A290/45)+3))/(3600*(P$2^2*COS(PI()*A290/90)+2*S$2^2-P$2^2)^(3/2)))/1000</f>
        <v>18037.9348262413</v>
      </c>
      <c r="F290" s="33" t="n">
        <f aca="false">E290/1000</f>
        <v>18.0379348262413</v>
      </c>
      <c r="G290" s="35" t="n">
        <f aca="false">$W$2*E290</f>
        <v>8117.0706718086</v>
      </c>
      <c r="H290" s="33" t="n">
        <f aca="false">E290*TAN(C290*PI()/180)</f>
        <v>5425.54358033831</v>
      </c>
      <c r="I290" s="35" t="n">
        <f aca="false">$W$2*H290</f>
        <v>2441.49461115224</v>
      </c>
      <c r="J290" s="36" t="n">
        <v>3.2575</v>
      </c>
      <c r="K290" s="35" t="n">
        <f aca="false">(J290-1)/10*$R$2^2*PI()/4</f>
        <v>1844.66702256608</v>
      </c>
      <c r="L290" s="35" t="n">
        <f aca="false">G290+K290</f>
        <v>9961.73769437468</v>
      </c>
      <c r="M290" s="37" t="n">
        <f aca="false">L290*TAN(C290*PI()/180)</f>
        <v>2996.34312449675</v>
      </c>
      <c r="N290" s="31"/>
    </row>
    <row r="291" customFormat="false" ht="12.75" hidden="false" customHeight="false" outlineLevel="0" collapsed="false">
      <c r="A291" s="32" t="n">
        <f aca="false">A290+1</f>
        <v>107</v>
      </c>
      <c r="B291" s="33" t="n">
        <f aca="false">S$2+P$2-SQRT(S$2^2-P$2^2*SIN(A291*PI()/180)^2)-P$2*COS(A291*PI()/180)</f>
        <v>60.5155962977678</v>
      </c>
      <c r="C291" s="34" t="n">
        <f aca="false">ASIN($P$2/$S$2*SIN(A291*PI()/180))*180/PI()</f>
        <v>16.6516600768822</v>
      </c>
      <c r="D291" s="33" t="n">
        <f aca="false">(P$2^2*(PI()*U$2/30)*SIN(A291*PI()/180)*COS(A291*PI()/180)/SQRT(S$2^2-P$2^2*SIN(A291*PI()/180)^2)+P$2*(PI()*U$2/30)*SIN(A291*PI()/180))/1000</f>
        <v>32.6755558829101</v>
      </c>
      <c r="E291" s="35" t="n">
        <f aca="false">-1*(PI()^2*U$2^2*P$2*COS(PI()*A291/180)/900+SQRT(2)*PI()^2*U$2^2*P$2^2*(4*(2*S$2^2-P$2^2)*COS(PI()*A291/90)+P$2^2*(COS(PI()*A291/45)+3))/(3600*(P$2^2*COS(PI()*A291/90)+2*S$2^2-P$2^2)^(3/2)))/1000</f>
        <v>18386.8908276411</v>
      </c>
      <c r="F291" s="33" t="n">
        <f aca="false">E291/1000</f>
        <v>18.3868908276411</v>
      </c>
      <c r="G291" s="35" t="n">
        <f aca="false">$W$2*E291</f>
        <v>8274.10087243851</v>
      </c>
      <c r="H291" s="33" t="n">
        <f aca="false">E291*TAN(C291*PI()/180)</f>
        <v>5499.42674518514</v>
      </c>
      <c r="I291" s="35" t="n">
        <f aca="false">$W$2*H291</f>
        <v>2474.74203533331</v>
      </c>
      <c r="J291" s="36" t="n">
        <v>3.1875</v>
      </c>
      <c r="K291" s="35" t="n">
        <f aca="false">(J291-1)/10*$R$2^2*PI()/4</f>
        <v>1787.46804512217</v>
      </c>
      <c r="L291" s="35" t="n">
        <f aca="false">G291+K291</f>
        <v>10061.5689175607</v>
      </c>
      <c r="M291" s="37" t="n">
        <f aca="false">L291*TAN(C291*PI()/180)</f>
        <v>3009.36475462042</v>
      </c>
      <c r="N291" s="31"/>
    </row>
    <row r="292" customFormat="false" ht="12.75" hidden="false" customHeight="false" outlineLevel="0" collapsed="false">
      <c r="A292" s="32" t="n">
        <f aca="false">A291+1</f>
        <v>108</v>
      </c>
      <c r="B292" s="33" t="n">
        <f aca="false">S$2+P$2-SQRT(S$2^2-P$2^2*SIN(A292*PI()/180)^2)-P$2*COS(A292*PI()/180)</f>
        <v>61.1527371936175</v>
      </c>
      <c r="C292" s="34" t="n">
        <f aca="false">ASIN($P$2/$S$2*SIN(A292*PI()/180))*180/PI()</f>
        <v>16.5576352102111</v>
      </c>
      <c r="D292" s="33" t="n">
        <f aca="false">(P$2^2*(PI()*U$2/30)*SIN(A292*PI()/180)*COS(A292*PI()/180)/SQRT(S$2^2-P$2^2*SIN(A292*PI()/180)^2)+P$2*(PI()*U$2/30)*SIN(A292*PI()/180))/1000</f>
        <v>32.3117201361722</v>
      </c>
      <c r="E292" s="35" t="n">
        <f aca="false">-1*(PI()^2*U$2^2*P$2*COS(PI()*A292/180)/900+SQRT(2)*PI()^2*U$2^2*P$2^2*(4*(2*S$2^2-P$2^2)*COS(PI()*A292/90)+P$2^2*(COS(PI()*A292/45)+3))/(3600*(P$2^2*COS(PI()*A292/90)+2*S$2^2-P$2^2)^(3/2)))/1000</f>
        <v>18722.0730044386</v>
      </c>
      <c r="F292" s="33" t="n">
        <f aca="false">E292/1000</f>
        <v>18.7220730044386</v>
      </c>
      <c r="G292" s="35" t="n">
        <f aca="false">$W$2*E292</f>
        <v>8424.93285199737</v>
      </c>
      <c r="H292" s="33" t="n">
        <f aca="false">E292*TAN(C292*PI()/180)</f>
        <v>5566.2222283626</v>
      </c>
      <c r="I292" s="35" t="n">
        <f aca="false">$W$2*H292</f>
        <v>2504.80000276317</v>
      </c>
      <c r="J292" s="36" t="n">
        <v>3.15975</v>
      </c>
      <c r="K292" s="35" t="n">
        <f aca="false">(J292-1)/10*$R$2^2*PI()/4</f>
        <v>1764.7927362069</v>
      </c>
      <c r="L292" s="35" t="n">
        <f aca="false">G292+K292</f>
        <v>10189.7255882043</v>
      </c>
      <c r="M292" s="37" t="n">
        <f aca="false">L292*TAN(C292*PI()/180)</f>
        <v>3029.48701548868</v>
      </c>
      <c r="N292" s="31"/>
    </row>
    <row r="293" customFormat="false" ht="12.75" hidden="false" customHeight="false" outlineLevel="0" collapsed="false">
      <c r="A293" s="32" t="n">
        <f aca="false">A292+1</f>
        <v>109</v>
      </c>
      <c r="B293" s="33" t="n">
        <f aca="false">S$2+P$2-SQRT(S$2^2-P$2^2*SIN(A293*PI()/180)^2)-P$2*COS(A293*PI()/180)</f>
        <v>61.7826804966612</v>
      </c>
      <c r="C293" s="34" t="n">
        <f aca="false">ASIN($P$2/$S$2*SIN(A293*PI()/180))*180/PI()</f>
        <v>16.4584699151579</v>
      </c>
      <c r="D293" s="33" t="n">
        <f aca="false">(P$2^2*(PI()*U$2/30)*SIN(A293*PI()/180)*COS(A293*PI()/180)/SQRT(S$2^2-P$2^2*SIN(A293*PI()/180)^2)+P$2*(PI()*U$2/30)*SIN(A293*PI()/180))/1000</f>
        <v>31.9414458902098</v>
      </c>
      <c r="E293" s="35" t="n">
        <f aca="false">-1*(PI()^2*U$2^2*P$2*COS(PI()*A293/180)/900+SQRT(2)*PI()^2*U$2^2*P$2^2*(4*(2*S$2^2-P$2^2)*COS(PI()*A293/90)+P$2^2*(COS(PI()*A293/45)+3))/(3600*(P$2^2*COS(PI()*A293/90)+2*S$2^2-P$2^2)^(3/2)))/1000</f>
        <v>19043.6465300327</v>
      </c>
      <c r="F293" s="33" t="n">
        <f aca="false">E293/1000</f>
        <v>19.0436465300327</v>
      </c>
      <c r="G293" s="35" t="n">
        <f aca="false">$W$2*E293</f>
        <v>8569.64093851473</v>
      </c>
      <c r="H293" s="33" t="n">
        <f aca="false">E293*TAN(C293*PI()/180)</f>
        <v>5625.97362593933</v>
      </c>
      <c r="I293" s="35" t="n">
        <f aca="false">$W$2*H293</f>
        <v>2531.6881316727</v>
      </c>
      <c r="J293" s="36" t="n">
        <v>3.13175</v>
      </c>
      <c r="K293" s="35" t="n">
        <f aca="false">(J293-1)/10*$R$2^2*PI()/4</f>
        <v>1741.91314522934</v>
      </c>
      <c r="L293" s="35" t="n">
        <f aca="false">G293+K293</f>
        <v>10311.5540837441</v>
      </c>
      <c r="M293" s="37" t="n">
        <f aca="false">L293*TAN(C293*PI()/180)</f>
        <v>3046.29322047659</v>
      </c>
      <c r="N293" s="31"/>
    </row>
    <row r="294" customFormat="false" ht="12.75" hidden="false" customHeight="false" outlineLevel="0" collapsed="false">
      <c r="A294" s="32" t="n">
        <f aca="false">A293+1</f>
        <v>110</v>
      </c>
      <c r="B294" s="33" t="n">
        <f aca="false">S$2+P$2-SQRT(S$2^2-P$2^2*SIN(A294*PI()/180)^2)-P$2*COS(A294*PI()/180)</f>
        <v>62.405302566559</v>
      </c>
      <c r="C294" s="34" t="n">
        <f aca="false">ASIN($P$2/$S$2*SIN(A294*PI()/180))*180/PI()</f>
        <v>16.3542019804131</v>
      </c>
      <c r="D294" s="33" t="n">
        <f aca="false">(P$2^2*(PI()*U$2/30)*SIN(A294*PI()/180)*COS(A294*PI()/180)/SQRT(S$2^2-P$2^2*SIN(A294*PI()/180)^2)+P$2*(PI()*U$2/30)*SIN(A294*PI()/180))/1000</f>
        <v>31.5649982407428</v>
      </c>
      <c r="E294" s="35" t="n">
        <f aca="false">-1*(PI()^2*U$2^2*P$2*COS(PI()*A294/180)/900+SQRT(2)*PI()^2*U$2^2*P$2^2*(4*(2*S$2^2-P$2^2)*COS(PI()*A294/90)+P$2^2*(COS(PI()*A294/45)+3))/(3600*(P$2^2*COS(PI()*A294/90)+2*S$2^2-P$2^2)^(3/2)))/1000</f>
        <v>19351.7913439771</v>
      </c>
      <c r="F294" s="33" t="n">
        <f aca="false">E294/1000</f>
        <v>19.3517913439771</v>
      </c>
      <c r="G294" s="35" t="n">
        <f aca="false">$W$2*E294</f>
        <v>8708.30610478968</v>
      </c>
      <c r="H294" s="33" t="n">
        <f aca="false">E294*TAN(C294*PI()/180)</f>
        <v>5678.73757767847</v>
      </c>
      <c r="I294" s="35" t="n">
        <f aca="false">$W$2*H294</f>
        <v>2555.43190995531</v>
      </c>
      <c r="J294" s="36" t="n">
        <v>3.10375</v>
      </c>
      <c r="K294" s="35" t="n">
        <f aca="false">(J294-1)/10*$R$2^2*PI()/4</f>
        <v>1719.03355425178</v>
      </c>
      <c r="L294" s="35" t="n">
        <f aca="false">G294+K294</f>
        <v>10427.3396590415</v>
      </c>
      <c r="M294" s="37" t="n">
        <f aca="false">L294*TAN(C294*PI()/180)</f>
        <v>3059.87825646152</v>
      </c>
      <c r="N294" s="31"/>
    </row>
    <row r="295" customFormat="false" ht="12.75" hidden="false" customHeight="false" outlineLevel="0" collapsed="false">
      <c r="A295" s="32" t="n">
        <f aca="false">A294+1</f>
        <v>111</v>
      </c>
      <c r="B295" s="33" t="n">
        <f aca="false">S$2+P$2-SQRT(S$2^2-P$2^2*SIN(A295*PI()/180)^2)-P$2*COS(A295*PI()/180)</f>
        <v>63.020484925425</v>
      </c>
      <c r="C295" s="34" t="n">
        <f aca="false">ASIN($P$2/$S$2*SIN(A295*PI()/180))*180/PI()</f>
        <v>16.2448709900413</v>
      </c>
      <c r="D295" s="33" t="n">
        <f aca="false">(P$2^2*(PI()*U$2/30)*SIN(A295*PI()/180)*COS(A295*PI()/180)/SQRT(S$2^2-P$2^2*SIN(A295*PI()/180)^2)+P$2*(PI()*U$2/30)*SIN(A295*PI()/180))/1000</f>
        <v>31.1826386164681</v>
      </c>
      <c r="E295" s="35" t="n">
        <f aca="false">-1*(PI()^2*U$2^2*P$2*COS(PI()*A295/180)/900+SQRT(2)*PI()^2*U$2^2*P$2^2*(4*(2*S$2^2-P$2^2)*COS(PI()*A295/90)+P$2^2*(COS(PI()*A295/45)+3))/(3600*(P$2^2*COS(PI()*A295/90)+2*S$2^2-P$2^2)^(3/2)))/1000</f>
        <v>19646.7014193981</v>
      </c>
      <c r="F295" s="33" t="n">
        <f aca="false">E295/1000</f>
        <v>19.6467014193981</v>
      </c>
      <c r="G295" s="35" t="n">
        <f aca="false">$W$2*E295</f>
        <v>8841.01563872913</v>
      </c>
      <c r="H295" s="33" t="n">
        <f aca="false">E295*TAN(C295*PI()/180)</f>
        <v>5724.58314401046</v>
      </c>
      <c r="I295" s="35" t="n">
        <f aca="false">$W$2*H295</f>
        <v>2576.06241480471</v>
      </c>
      <c r="J295" s="36" t="n">
        <v>3.07575</v>
      </c>
      <c r="K295" s="35" t="n">
        <f aca="false">(J295-1)/10*$R$2^2*PI()/4</f>
        <v>1696.15396327421</v>
      </c>
      <c r="L295" s="35" t="n">
        <f aca="false">G295+K295</f>
        <v>10537.1696020033</v>
      </c>
      <c r="M295" s="37" t="n">
        <f aca="false">L295*TAN(C295*PI()/180)</f>
        <v>3070.28147888735</v>
      </c>
      <c r="N295" s="31"/>
    </row>
    <row r="296" customFormat="false" ht="12.75" hidden="false" customHeight="false" outlineLevel="0" collapsed="false">
      <c r="A296" s="32" t="n">
        <f aca="false">A295+1</f>
        <v>112</v>
      </c>
      <c r="B296" s="33" t="n">
        <f aca="false">S$2+P$2-SQRT(S$2^2-P$2^2*SIN(A296*PI()/180)^2)-P$2*COS(A296*PI()/180)</f>
        <v>63.6281141832746</v>
      </c>
      <c r="C296" s="34" t="n">
        <f aca="false">ASIN($P$2/$S$2*SIN(A296*PI()/180))*180/PI()</f>
        <v>16.1305182876319</v>
      </c>
      <c r="D296" s="33" t="n">
        <f aca="false">(P$2^2*(PI()*U$2/30)*SIN(A296*PI()/180)*COS(A296*PI()/180)/SQRT(S$2^2-P$2^2*SIN(A296*PI()/180)^2)+P$2*(PI()*U$2/30)*SIN(A296*PI()/180))/1000</f>
        <v>30.7946245112164</v>
      </c>
      <c r="E296" s="35" t="n">
        <f aca="false">-1*(PI()^2*U$2^2*P$2*COS(PI()*A296/180)/900+SQRT(2)*PI()^2*U$2^2*P$2^2*(4*(2*S$2^2-P$2^2)*COS(PI()*A296/90)+P$2^2*(COS(PI()*A296/45)+3))/(3600*(P$2^2*COS(PI()*A296/90)+2*S$2^2-P$2^2)^(3/2)))/1000</f>
        <v>19928.5840133495</v>
      </c>
      <c r="F296" s="33" t="n">
        <f aca="false">E296/1000</f>
        <v>19.9285840133495</v>
      </c>
      <c r="G296" s="35" t="n">
        <f aca="false">$W$2*E296</f>
        <v>8967.86280600727</v>
      </c>
      <c r="H296" s="33" t="n">
        <f aca="false">E296*TAN(C296*PI()/180)</f>
        <v>5763.59115793406</v>
      </c>
      <c r="I296" s="35" t="n">
        <f aca="false">$W$2*H296</f>
        <v>2593.61602107033</v>
      </c>
      <c r="J296" s="36" t="n">
        <v>2.99175</v>
      </c>
      <c r="K296" s="35" t="n">
        <f aca="false">(J296-1)/10*$R$2^2*PI()/4</f>
        <v>1627.51519034152</v>
      </c>
      <c r="L296" s="35" t="n">
        <f aca="false">G296+K296</f>
        <v>10595.3779963488</v>
      </c>
      <c r="M296" s="37" t="n">
        <f aca="false">L296*TAN(C296*PI()/180)</f>
        <v>3064.31339496163</v>
      </c>
      <c r="N296" s="31"/>
    </row>
    <row r="297" customFormat="false" ht="12.75" hidden="false" customHeight="false" outlineLevel="0" collapsed="false">
      <c r="A297" s="32" t="n">
        <f aca="false">A296+1</f>
        <v>113</v>
      </c>
      <c r="B297" s="33" t="n">
        <f aca="false">S$2+P$2-SQRT(S$2^2-P$2^2*SIN(A297*PI()/180)^2)-P$2*COS(A297*PI()/180)</f>
        <v>64.2280819583654</v>
      </c>
      <c r="C297" s="34" t="n">
        <f aca="false">ASIN($P$2/$S$2*SIN(A297*PI()/180))*180/PI()</f>
        <v>16.0111869393745</v>
      </c>
      <c r="D297" s="33" t="n">
        <f aca="false">(P$2^2*(PI()*U$2/30)*SIN(A297*PI()/180)*COS(A297*PI()/180)/SQRT(S$2^2-P$2^2*SIN(A297*PI()/180)^2)+P$2*(PI()*U$2/30)*SIN(A297*PI()/180))/1000</f>
        <v>30.4012092309486</v>
      </c>
      <c r="E297" s="35" t="n">
        <f aca="false">-1*(PI()^2*U$2^2*P$2*COS(PI()*A297/180)/900+SQRT(2)*PI()^2*U$2^2*P$2^2*(4*(2*S$2^2-P$2^2)*COS(PI()*A297/90)+P$2^2*(COS(PI()*A297/45)+3))/(3600*(P$2^2*COS(PI()*A297/90)+2*S$2^2-P$2^2)^(3/2)))/1000</f>
        <v>20197.6589032467</v>
      </c>
      <c r="F297" s="33" t="n">
        <f aca="false">E297/1000</f>
        <v>20.1976589032467</v>
      </c>
      <c r="G297" s="35" t="n">
        <f aca="false">$W$2*E297</f>
        <v>9088.94650646101</v>
      </c>
      <c r="H297" s="33" t="n">
        <f aca="false">E297*TAN(C297*PI()/180)</f>
        <v>5795.853555764</v>
      </c>
      <c r="I297" s="35" t="n">
        <f aca="false">$W$2*H297</f>
        <v>2608.1341000938</v>
      </c>
      <c r="J297" s="36" t="n">
        <v>2.99175</v>
      </c>
      <c r="K297" s="35" t="n">
        <f aca="false">(J297-1)/10*$R$2^2*PI()/4</f>
        <v>1627.51519034152</v>
      </c>
      <c r="L297" s="35" t="n">
        <f aca="false">G297+K297</f>
        <v>10716.4616968025</v>
      </c>
      <c r="M297" s="37" t="n">
        <f aca="false">L297*TAN(C297*PI()/180)</f>
        <v>3075.1604890524</v>
      </c>
      <c r="N297" s="31"/>
    </row>
    <row r="298" customFormat="false" ht="12.75" hidden="false" customHeight="false" outlineLevel="0" collapsed="false">
      <c r="A298" s="32" t="n">
        <f aca="false">A297+1</f>
        <v>114</v>
      </c>
      <c r="B298" s="33" t="n">
        <f aca="false">S$2+P$2-SQRT(S$2^2-P$2^2*SIN(A298*PI()/180)^2)-P$2*COS(A298*PI()/180)</f>
        <v>64.8202847927247</v>
      </c>
      <c r="C298" s="34" t="n">
        <f aca="false">ASIN($P$2/$S$2*SIN(A298*PI()/180))*180/PI()</f>
        <v>15.8869216961555</v>
      </c>
      <c r="D298" s="33" t="n">
        <f aca="false">(P$2^2*(PI()*U$2/30)*SIN(A298*PI()/180)*COS(A298*PI()/180)/SQRT(S$2^2-P$2^2*SIN(A298*PI()/180)^2)+P$2*(PI()*U$2/30)*SIN(A298*PI()/180))/1000</f>
        <v>30.0026416558351</v>
      </c>
      <c r="E298" s="35" t="n">
        <f aca="false">-1*(PI()^2*U$2^2*P$2*COS(PI()*A298/180)/900+SQRT(2)*PI()^2*U$2^2*P$2^2*(4*(2*S$2^2-P$2^2)*COS(PI()*A298/90)+P$2^2*(COS(PI()*A298/45)+3))/(3600*(P$2^2*COS(PI()*A298/90)+2*S$2^2-P$2^2)^(3/2)))/1000</f>
        <v>20454.1576124936</v>
      </c>
      <c r="F298" s="33" t="n">
        <f aca="false">E298/1000</f>
        <v>20.4541576124936</v>
      </c>
      <c r="G298" s="35" t="n">
        <f aca="false">$W$2*E298</f>
        <v>9204.37092562212</v>
      </c>
      <c r="H298" s="33" t="n">
        <f aca="false">E298*TAN(C298*PI()/180)</f>
        <v>5821.47269062178</v>
      </c>
      <c r="I298" s="35" t="n">
        <f aca="false">$W$2*H298</f>
        <v>2619.6627107798</v>
      </c>
      <c r="J298" s="36" t="n">
        <v>2.97775</v>
      </c>
      <c r="K298" s="35" t="n">
        <f aca="false">(J298-1)/10*$R$2^2*PI()/4</f>
        <v>1616.07539485274</v>
      </c>
      <c r="L298" s="35" t="n">
        <f aca="false">G298+K298</f>
        <v>10820.4463204749</v>
      </c>
      <c r="M298" s="37" t="n">
        <f aca="false">L298*TAN(C298*PI()/180)</f>
        <v>3079.6151055621</v>
      </c>
      <c r="N298" s="31"/>
    </row>
    <row r="299" customFormat="false" ht="12.75" hidden="false" customHeight="false" outlineLevel="0" collapsed="false">
      <c r="A299" s="32" t="n">
        <f aca="false">A298+1</f>
        <v>115</v>
      </c>
      <c r="B299" s="33" t="n">
        <f aca="false">S$2+P$2-SQRT(S$2^2-P$2^2*SIN(A299*PI()/180)^2)-P$2*COS(A299*PI()/180)</f>
        <v>65.4046240631615</v>
      </c>
      <c r="C299" s="34" t="n">
        <f aca="false">ASIN($P$2/$S$2*SIN(A299*PI()/180))*180/PI()</f>
        <v>15.7577689547723</v>
      </c>
      <c r="D299" s="33" t="n">
        <f aca="false">(P$2^2*(PI()*U$2/30)*SIN(A299*PI()/180)*COS(A299*PI()/180)/SQRT(S$2^2-P$2^2*SIN(A299*PI()/180)^2)+P$2*(PI()*U$2/30)*SIN(A299*PI()/180))/1000</f>
        <v>29.5991660176</v>
      </c>
      <c r="E299" s="35" t="n">
        <f aca="false">-1*(PI()^2*U$2^2*P$2*COS(PI()*A299/180)/900+SQRT(2)*PI()^2*U$2^2*P$2^2*(4*(2*S$2^2-P$2^2)*COS(PI()*A299/90)+P$2^2*(COS(PI()*A299/45)+3))/(3600*(P$2^2*COS(PI()*A299/90)+2*S$2^2-P$2^2)^(3/2)))/1000</f>
        <v>20698.3226283654</v>
      </c>
      <c r="F299" s="33" t="n">
        <f aca="false">E299/1000</f>
        <v>20.6983226283654</v>
      </c>
      <c r="G299" s="35" t="n">
        <f aca="false">$W$2*E299</f>
        <v>9314.24518276444</v>
      </c>
      <c r="H299" s="33" t="n">
        <f aca="false">E299*TAN(C299*PI()/180)</f>
        <v>5840.56063251772</v>
      </c>
      <c r="I299" s="35" t="n">
        <f aca="false">$W$2*H299</f>
        <v>2628.25228463297</v>
      </c>
      <c r="J299" s="36" t="n">
        <v>2.96375</v>
      </c>
      <c r="K299" s="35" t="n">
        <f aca="false">(J299-1)/10*$R$2^2*PI()/4</f>
        <v>1604.63559936396</v>
      </c>
      <c r="L299" s="35" t="n">
        <f aca="false">G299+K299</f>
        <v>10918.8807821284</v>
      </c>
      <c r="M299" s="37" t="n">
        <f aca="false">L299*TAN(C299*PI()/180)</f>
        <v>3081.04122214514</v>
      </c>
      <c r="N299" s="31"/>
    </row>
    <row r="300" customFormat="false" ht="12.75" hidden="false" customHeight="false" outlineLevel="0" collapsed="false">
      <c r="A300" s="32" t="n">
        <f aca="false">A299+1</f>
        <v>116</v>
      </c>
      <c r="B300" s="33" t="n">
        <f aca="false">S$2+P$2-SQRT(S$2^2-P$2^2*SIN(A300*PI()/180)^2)-P$2*COS(A300*PI()/180)</f>
        <v>65.9810058880632</v>
      </c>
      <c r="C300" s="34" t="n">
        <f aca="false">ASIN($P$2/$S$2*SIN(A300*PI()/180))*180/PI()</f>
        <v>15.6237767183636</v>
      </c>
      <c r="D300" s="33" t="n">
        <f aca="false">(P$2^2*(PI()*U$2/30)*SIN(A300*PI()/180)*COS(A300*PI()/180)/SQRT(S$2^2-P$2^2*SIN(A300*PI()/180)^2)+P$2*(PI()*U$2/30)*SIN(A300*PI()/180))/1000</f>
        <v>29.1910216922523</v>
      </c>
      <c r="E300" s="35" t="n">
        <f aca="false">-1*(PI()^2*U$2^2*P$2*COS(PI()*A300/180)/900+SQRT(2)*PI()^2*U$2^2*P$2^2*(4*(2*S$2^2-P$2^2)*COS(PI()*A300/90)+P$2^2*(COS(PI()*A300/45)+3))/(3600*(P$2^2*COS(PI()*A300/90)+2*S$2^2-P$2^2)^(3/2)))/1000</f>
        <v>20930.4066151431</v>
      </c>
      <c r="F300" s="33" t="n">
        <f aca="false">E300/1000</f>
        <v>20.9304066151431</v>
      </c>
      <c r="G300" s="35" t="n">
        <f aca="false">$W$2*E300</f>
        <v>9418.68297681441</v>
      </c>
      <c r="H300" s="33" t="n">
        <f aca="false">E300*TAN(C300*PI()/180)</f>
        <v>5853.23845879765</v>
      </c>
      <c r="I300" s="35" t="n">
        <f aca="false">$W$2*H300</f>
        <v>2633.95730645894</v>
      </c>
      <c r="J300" s="36" t="n">
        <v>2.92175</v>
      </c>
      <c r="K300" s="35" t="n">
        <f aca="false">(J300-1)/10*$R$2^2*PI()/4</f>
        <v>1570.31621289761</v>
      </c>
      <c r="L300" s="35" t="n">
        <f aca="false">G300+K300</f>
        <v>10988.999189712</v>
      </c>
      <c r="M300" s="37" t="n">
        <f aca="false">L300*TAN(C300*PI()/180)</f>
        <v>3073.10000534735</v>
      </c>
      <c r="N300" s="31"/>
    </row>
    <row r="301" customFormat="false" ht="12.75" hidden="false" customHeight="false" outlineLevel="0" collapsed="false">
      <c r="A301" s="32" t="n">
        <f aca="false">A300+1</f>
        <v>117</v>
      </c>
      <c r="B301" s="33" t="n">
        <f aca="false">S$2+P$2-SQRT(S$2^2-P$2^2*SIN(A301*PI()/180)^2)-P$2*COS(A301*PI()/180)</f>
        <v>66.5493410302796</v>
      </c>
      <c r="C301" s="34" t="n">
        <f aca="false">ASIN($P$2/$S$2*SIN(A301*PI()/180))*180/PI()</f>
        <v>15.4849945561511</v>
      </c>
      <c r="D301" s="33" t="n">
        <f aca="false">(P$2^2*(PI()*U$2/30)*SIN(A301*PI()/180)*COS(A301*PI()/180)/SQRT(S$2^2-P$2^2*SIN(A301*PI()/180)^2)+P$2*(PI()*U$2/30)*SIN(A301*PI()/180))/1000</f>
        <v>28.7784430082687</v>
      </c>
      <c r="E301" s="35" t="n">
        <f aca="false">-1*(PI()^2*U$2^2*P$2*COS(PI()*A301/180)/900+SQRT(2)*PI()^2*U$2^2*P$2^2*(4*(2*S$2^2-P$2^2)*COS(PI()*A301/90)+P$2^2*(COS(PI()*A301/45)+3))/(3600*(P$2^2*COS(PI()*A301/90)+2*S$2^2-P$2^2)^(3/2)))/1000</f>
        <v>21150.6716254123</v>
      </c>
      <c r="F301" s="33" t="n">
        <f aca="false">E301/1000</f>
        <v>21.1506716254123</v>
      </c>
      <c r="G301" s="35" t="n">
        <f aca="false">$W$2*E301</f>
        <v>9517.80223143552</v>
      </c>
      <c r="H301" s="33" t="n">
        <f aca="false">E301*TAN(C301*PI()/180)</f>
        <v>5859.63553862995</v>
      </c>
      <c r="I301" s="35" t="n">
        <f aca="false">$W$2*H301</f>
        <v>2636.83599238348</v>
      </c>
      <c r="J301" s="36" t="n">
        <v>2.85175</v>
      </c>
      <c r="K301" s="35" t="n">
        <f aca="false">(J301-1)/10*$R$2^2*PI()/4</f>
        <v>1513.1172354537</v>
      </c>
      <c r="L301" s="35" t="n">
        <f aca="false">G301+K301</f>
        <v>11030.9194668892</v>
      </c>
      <c r="M301" s="37" t="n">
        <f aca="false">L301*TAN(C301*PI()/180)</f>
        <v>3056.03381664194</v>
      </c>
      <c r="N301" s="31"/>
    </row>
    <row r="302" customFormat="false" ht="12.75" hidden="false" customHeight="false" outlineLevel="0" collapsed="false">
      <c r="A302" s="32" t="n">
        <f aca="false">A301+1</f>
        <v>118</v>
      </c>
      <c r="B302" s="33" t="n">
        <f aca="false">S$2+P$2-SQRT(S$2^2-P$2^2*SIN(A302*PI()/180)^2)-P$2*COS(A302*PI()/180)</f>
        <v>67.1095447963973</v>
      </c>
      <c r="C302" s="34" t="n">
        <f aca="false">ASIN($P$2/$S$2*SIN(A302*PI()/180))*180/PI()</f>
        <v>15.3414735625928</v>
      </c>
      <c r="D302" s="33" t="n">
        <f aca="false">(P$2^2*(PI()*U$2/30)*SIN(A302*PI()/180)*COS(A302*PI()/180)/SQRT(S$2^2-P$2^2*SIN(A302*PI()/180)^2)+P$2*(PI()*U$2/30)*SIN(A302*PI()/180))/1000</f>
        <v>28.3616590702353</v>
      </c>
      <c r="E302" s="35" t="n">
        <f aca="false">-1*(PI()^2*U$2^2*P$2*COS(PI()*A302/180)/900+SQRT(2)*PI()^2*U$2^2*P$2^2*(4*(2*S$2^2-P$2^2)*COS(PI()*A302/90)+P$2^2*(COS(PI()*A302/45)+3))/(3600*(P$2^2*COS(PI()*A302/90)+2*S$2^2-P$2^2)^(3/2)))/1000</f>
        <v>21359.3883123399</v>
      </c>
      <c r="F302" s="33" t="n">
        <f aca="false">E302/1000</f>
        <v>21.3593883123399</v>
      </c>
      <c r="G302" s="35" t="n">
        <f aca="false">$W$2*E302</f>
        <v>9611.72474055297</v>
      </c>
      <c r="H302" s="33" t="n">
        <f aca="false">E302*TAN(C302*PI()/180)</f>
        <v>5859.88881508883</v>
      </c>
      <c r="I302" s="35" t="n">
        <f aca="false">$W$2*H302</f>
        <v>2636.94996678997</v>
      </c>
      <c r="J302" s="36" t="n">
        <v>2.82375</v>
      </c>
      <c r="K302" s="35" t="n">
        <f aca="false">(J302-1)/10*$R$2^2*PI()/4</f>
        <v>1490.23764447614</v>
      </c>
      <c r="L302" s="35" t="n">
        <f aca="false">G302+K302</f>
        <v>11101.9623850291</v>
      </c>
      <c r="M302" s="37" t="n">
        <f aca="false">L302*TAN(C302*PI()/180)</f>
        <v>3045.79252243774</v>
      </c>
      <c r="N302" s="31"/>
    </row>
    <row r="303" customFormat="false" ht="12.75" hidden="false" customHeight="false" outlineLevel="0" collapsed="false">
      <c r="A303" s="32" t="n">
        <f aca="false">A302+1</f>
        <v>119</v>
      </c>
      <c r="B303" s="33" t="n">
        <f aca="false">S$2+P$2-SQRT(S$2^2-P$2^2*SIN(A303*PI()/180)^2)-P$2*COS(A303*PI()/180)</f>
        <v>67.6615369327079</v>
      </c>
      <c r="C303" s="34" t="n">
        <f aca="false">ASIN($P$2/$S$2*SIN(A303*PI()/180))*180/PI()</f>
        <v>15.1932663160408</v>
      </c>
      <c r="D303" s="33" t="n">
        <f aca="false">(P$2^2*(PI()*U$2/30)*SIN(A303*PI()/180)*COS(A303*PI()/180)/SQRT(S$2^2-P$2^2*SIN(A303*PI()/180)^2)+P$2*(PI()*U$2/30)*SIN(A303*PI()/180))/1000</f>
        <v>27.9408935979039</v>
      </c>
      <c r="E303" s="35" t="n">
        <f aca="false">-1*(PI()^2*U$2^2*P$2*COS(PI()*A303/180)/900+SQRT(2)*PI()^2*U$2^2*P$2^2*(4*(2*S$2^2-P$2^2)*COS(PI()*A303/90)+P$2^2*(COS(PI()*A303/45)+3))/(3600*(P$2^2*COS(PI()*A303/90)+2*S$2^2-P$2^2)^(3/2)))/1000</f>
        <v>21556.835145632</v>
      </c>
      <c r="F303" s="33" t="n">
        <f aca="false">E303/1000</f>
        <v>21.556835145632</v>
      </c>
      <c r="G303" s="35" t="n">
        <f aca="false">$W$2*E303</f>
        <v>9700.5758155344</v>
      </c>
      <c r="H303" s="33" t="n">
        <f aca="false">E303*TAN(C303*PI()/180)</f>
        <v>5854.14208825033</v>
      </c>
      <c r="I303" s="35" t="n">
        <f aca="false">$W$2*H303</f>
        <v>2634.36393971265</v>
      </c>
      <c r="J303" s="36" t="n">
        <v>2.83775</v>
      </c>
      <c r="K303" s="35" t="n">
        <f aca="false">(J303-1)/10*$R$2^2*PI()/4</f>
        <v>1501.67743996492</v>
      </c>
      <c r="L303" s="35" t="n">
        <f aca="false">G303+K303</f>
        <v>11202.2532554993</v>
      </c>
      <c r="M303" s="37" t="n">
        <f aca="false">L303*TAN(C303*PI()/180)</f>
        <v>3042.17116395892</v>
      </c>
      <c r="N303" s="31"/>
    </row>
    <row r="304" customFormat="false" ht="12.75" hidden="false" customHeight="false" outlineLevel="0" collapsed="false">
      <c r="A304" s="32" t="n">
        <f aca="false">A303+1</f>
        <v>120</v>
      </c>
      <c r="B304" s="33" t="n">
        <f aca="false">S$2+P$2-SQRT(S$2^2-P$2^2*SIN(A304*PI()/180)^2)-P$2*COS(A304*PI()/180)</f>
        <v>68.2052415181697</v>
      </c>
      <c r="C304" s="34" t="n">
        <f aca="false">ASIN($P$2/$S$2*SIN(A304*PI()/180))*180/PI()</f>
        <v>15.0404268370012</v>
      </c>
      <c r="D304" s="33" t="n">
        <f aca="false">(P$2^2*(PI()*U$2/30)*SIN(A304*PI()/180)*COS(A304*PI()/180)/SQRT(S$2^2-P$2^2*SIN(A304*PI()/180)^2)+P$2*(PI()*U$2/30)*SIN(A304*PI()/180))/1000</f>
        <v>27.5163647805643</v>
      </c>
      <c r="E304" s="35" t="n">
        <f aca="false">-1*(PI()^2*U$2^2*P$2*COS(PI()*A304/180)/900+SQRT(2)*PI()^2*U$2^2*P$2^2*(4*(2*S$2^2-P$2^2)*COS(PI()*A304/90)+P$2^2*(COS(PI()*A304/45)+3))/(3600*(P$2^2*COS(PI()*A304/90)+2*S$2^2-P$2^2)^(3/2)))/1000</f>
        <v>21743.297633748</v>
      </c>
      <c r="F304" s="33" t="n">
        <f aca="false">E304/1000</f>
        <v>21.743297633748</v>
      </c>
      <c r="G304" s="35" t="n">
        <f aca="false">$W$2*E304</f>
        <v>9784.48393518659</v>
      </c>
      <c r="H304" s="33" t="n">
        <f aca="false">E304*TAN(C304*PI()/180)</f>
        <v>5842.54530256064</v>
      </c>
      <c r="I304" s="35" t="n">
        <f aca="false">$W$2*H304</f>
        <v>2629.14538615229</v>
      </c>
      <c r="J304" s="36" t="n">
        <v>2.80975</v>
      </c>
      <c r="K304" s="35" t="n">
        <f aca="false">(J304-1)/10*$R$2^2*PI()/4</f>
        <v>1478.79784898736</v>
      </c>
      <c r="L304" s="35" t="n">
        <f aca="false">G304+K304</f>
        <v>11263.2817841739</v>
      </c>
      <c r="M304" s="37" t="n">
        <f aca="false">L304*TAN(C304*PI()/180)</f>
        <v>3026.50661311851</v>
      </c>
      <c r="N304" s="31"/>
    </row>
    <row r="305" customFormat="false" ht="12.75" hidden="false" customHeight="false" outlineLevel="0" collapsed="false">
      <c r="A305" s="32" t="n">
        <f aca="false">A304+1</f>
        <v>121</v>
      </c>
      <c r="B305" s="33" t="n">
        <f aca="false">S$2+P$2-SQRT(S$2^2-P$2^2*SIN(A305*PI()/180)^2)-P$2*COS(A305*PI()/180)</f>
        <v>68.7405868546644</v>
      </c>
      <c r="C305" s="34" t="n">
        <f aca="false">ASIN($P$2/$S$2*SIN(A305*PI()/180))*180/PI()</f>
        <v>14.8830105460878</v>
      </c>
      <c r="D305" s="33" t="n">
        <f aca="false">(P$2^2*(PI()*U$2/30)*SIN(A305*PI()/180)*COS(A305*PI()/180)/SQRT(S$2^2-P$2^2*SIN(A305*PI()/180)^2)+P$2*(PI()*U$2/30)*SIN(A305*PI()/180))/1000</f>
        <v>27.0882851465852</v>
      </c>
      <c r="E305" s="35" t="n">
        <f aca="false">-1*(PI()^2*U$2^2*P$2*COS(PI()*A305/180)/900+SQRT(2)*PI()^2*U$2^2*P$2^2*(4*(2*S$2^2-P$2^2)*COS(PI()*A305/90)+P$2^2*(COS(PI()*A305/45)+3))/(3600*(P$2^2*COS(PI()*A305/90)+2*S$2^2-P$2^2)^(3/2)))/1000</f>
        <v>21919.0675548157</v>
      </c>
      <c r="F305" s="33" t="n">
        <f aca="false">E305/1000</f>
        <v>21.9190675548157</v>
      </c>
      <c r="G305" s="35" t="n">
        <f aca="false">$W$2*E305</f>
        <v>9863.58039966709</v>
      </c>
      <c r="H305" s="33" t="n">
        <f aca="false">E305*TAN(C305*PI()/180)</f>
        <v>5825.25384156427</v>
      </c>
      <c r="I305" s="35" t="n">
        <f aca="false">$W$2*H305</f>
        <v>2621.36422870392</v>
      </c>
      <c r="J305" s="36" t="n">
        <v>2.768</v>
      </c>
      <c r="K305" s="35" t="n">
        <f aca="false">(J305-1)/10*$R$2^2*PI()/4</f>
        <v>1444.68274458331</v>
      </c>
      <c r="L305" s="35" t="n">
        <f aca="false">G305+K305</f>
        <v>11308.2631442504</v>
      </c>
      <c r="M305" s="37" t="n">
        <f aca="false">L305*TAN(C305*PI()/180)</f>
        <v>3005.3059126592</v>
      </c>
      <c r="N305" s="31"/>
    </row>
    <row r="306" customFormat="false" ht="12.75" hidden="false" customHeight="false" outlineLevel="0" collapsed="false">
      <c r="A306" s="32" t="n">
        <f aca="false">A305+1</f>
        <v>122</v>
      </c>
      <c r="B306" s="33" t="n">
        <f aca="false">S$2+P$2-SQRT(S$2^2-P$2^2*SIN(A306*PI()/180)^2)-P$2*COS(A306*PI()/180)</f>
        <v>69.2675053548416</v>
      </c>
      <c r="C306" s="34" t="n">
        <f aca="false">ASIN($P$2/$S$2*SIN(A306*PI()/180))*180/PI()</f>
        <v>14.7210742217636</v>
      </c>
      <c r="D306" s="33" t="n">
        <f aca="false">(P$2^2*(PI()*U$2/30)*SIN(A306*PI()/180)*COS(A306*PI()/180)/SQRT(S$2^2-P$2^2*SIN(A306*PI()/180)^2)+P$2*(PI()*U$2/30)*SIN(A306*PI()/180))/1000</f>
        <v>26.6568614479321</v>
      </c>
      <c r="E306" s="35" t="n">
        <f aca="false">-1*(PI()^2*U$2^2*P$2*COS(PI()*A306/180)/900+SQRT(2)*PI()^2*U$2^2*P$2^2*(4*(2*S$2^2-P$2^2)*COS(PI()*A306/90)+P$2^2*(COS(PI()*A306/45)+3))/(3600*(P$2^2*COS(PI()*A306/90)+2*S$2^2-P$2^2)^(3/2)))/1000</f>
        <v>22084.4421985445</v>
      </c>
      <c r="F306" s="33" t="n">
        <f aca="false">E306/1000</f>
        <v>22.0844421985445</v>
      </c>
      <c r="G306" s="35" t="n">
        <f aca="false">$W$2*E306</f>
        <v>9937.99898934504</v>
      </c>
      <c r="H306" s="33" t="n">
        <f aca="false">E306*TAN(C306*PI()/180)</f>
        <v>5802.42783289436</v>
      </c>
      <c r="I306" s="35" t="n">
        <f aca="false">$W$2*H306</f>
        <v>2611.09252480246</v>
      </c>
      <c r="J306" s="36" t="n">
        <v>2.726</v>
      </c>
      <c r="K306" s="35" t="n">
        <f aca="false">(J306-1)/10*$R$2^2*PI()/4</f>
        <v>1410.36335811697</v>
      </c>
      <c r="L306" s="35" t="n">
        <f aca="false">G306+K306</f>
        <v>11348.362347462</v>
      </c>
      <c r="M306" s="37" t="n">
        <f aca="false">L306*TAN(C306*PI()/180)</f>
        <v>2981.64893415436</v>
      </c>
      <c r="N306" s="31"/>
    </row>
    <row r="307" customFormat="false" ht="12.75" hidden="false" customHeight="false" outlineLevel="0" collapsed="false">
      <c r="A307" s="32" t="n">
        <f aca="false">A306+1</f>
        <v>123</v>
      </c>
      <c r="B307" s="33" t="n">
        <f aca="false">S$2+P$2-SQRT(S$2^2-P$2^2*SIN(A307*PI()/180)^2)-P$2*COS(A307*PI()/180)</f>
        <v>69.7859334278446</v>
      </c>
      <c r="C307" s="34" t="n">
        <f aca="false">ASIN($P$2/$S$2*SIN(A307*PI()/180))*180/PI()</f>
        <v>14.5546759579574</v>
      </c>
      <c r="D307" s="33" t="n">
        <f aca="false">(P$2^2*(PI()*U$2/30)*SIN(A307*PI()/180)*COS(A307*PI()/180)/SQRT(S$2^2-P$2^2*SIN(A307*PI()/180)^2)+P$2*(PI()*U$2/30)*SIN(A307*PI()/180))/1000</f>
        <v>26.2222945594232</v>
      </c>
      <c r="E307" s="35" t="n">
        <f aca="false">-1*(PI()^2*U$2^2*P$2*COS(PI()*A307/180)/900+SQRT(2)*PI()^2*U$2^2*P$2^2*(4*(2*S$2^2-P$2^2)*COS(PI()*A307/90)+P$2^2*(COS(PI()*A307/45)+3))/(3600*(P$2^2*COS(PI()*A307/90)+2*S$2^2-P$2^2)^(3/2)))/1000</f>
        <v>22239.7236212817</v>
      </c>
      <c r="F307" s="33" t="n">
        <f aca="false">E307/1000</f>
        <v>22.2397236212817</v>
      </c>
      <c r="G307" s="35" t="n">
        <f aca="false">$W$2*E307</f>
        <v>10007.8756295768</v>
      </c>
      <c r="H307" s="33" t="n">
        <f aca="false">E307*TAN(C307*PI()/180)</f>
        <v>5774.23146623177</v>
      </c>
      <c r="I307" s="35" t="n">
        <f aca="false">$W$2*H307</f>
        <v>2598.4041598043</v>
      </c>
      <c r="J307" s="36" t="n">
        <v>2.726</v>
      </c>
      <c r="K307" s="35" t="n">
        <f aca="false">(J307-1)/10*$R$2^2*PI()/4</f>
        <v>1410.36335811697</v>
      </c>
      <c r="L307" s="35" t="n">
        <f aca="false">G307+K307</f>
        <v>11418.2389876937</v>
      </c>
      <c r="M307" s="37" t="n">
        <f aca="false">L307*TAN(C307*PI()/180)</f>
        <v>2964.58517086085</v>
      </c>
      <c r="N307" s="31"/>
    </row>
    <row r="308" customFormat="false" ht="12.75" hidden="false" customHeight="false" outlineLevel="0" collapsed="false">
      <c r="A308" s="32" t="n">
        <f aca="false">A307+1</f>
        <v>124</v>
      </c>
      <c r="B308" s="33" t="n">
        <f aca="false">S$2+P$2-SQRT(S$2^2-P$2^2*SIN(A308*PI()/180)^2)-P$2*COS(A308*PI()/180)</f>
        <v>70.2958113632031</v>
      </c>
      <c r="C308" s="34" t="n">
        <f aca="false">ASIN($P$2/$S$2*SIN(A308*PI()/180))*180/PI()</f>
        <v>14.3838751216443</v>
      </c>
      <c r="D308" s="33" t="n">
        <f aca="false">(P$2^2*(PI()*U$2/30)*SIN(A308*PI()/180)*COS(A308*PI()/180)/SQRT(S$2^2-P$2^2*SIN(A308*PI()/180)^2)+P$2*(PI()*U$2/30)*SIN(A308*PI()/180))/1000</f>
        <v>25.7847793924474</v>
      </c>
      <c r="E308" s="35" t="n">
        <f aca="false">-1*(PI()^2*U$2^2*P$2*COS(PI()*A308/180)/900+SQRT(2)*PI()^2*U$2^2*P$2^2*(4*(2*S$2^2-P$2^2)*COS(PI()*A308/90)+P$2^2*(COS(PI()*A308/45)+3))/(3600*(P$2^2*COS(PI()*A308/90)+2*S$2^2-P$2^2)^(3/2)))/1000</f>
        <v>22385.2179162012</v>
      </c>
      <c r="F308" s="33" t="n">
        <f aca="false">E308/1000</f>
        <v>22.3852179162012</v>
      </c>
      <c r="G308" s="35" t="n">
        <f aca="false">$W$2*E308</f>
        <v>10073.3480622906</v>
      </c>
      <c r="H308" s="33" t="n">
        <f aca="false">E308*TAN(C308*PI()/180)</f>
        <v>5740.83232673525</v>
      </c>
      <c r="I308" s="35" t="n">
        <f aca="false">$W$2*H308</f>
        <v>2583.37454703086</v>
      </c>
      <c r="J308" s="36" t="n">
        <v>2.712</v>
      </c>
      <c r="K308" s="35" t="n">
        <f aca="false">(J308-1)/10*$R$2^2*PI()/4</f>
        <v>1398.92356262818</v>
      </c>
      <c r="L308" s="35" t="n">
        <f aca="false">G308+K308</f>
        <v>11472.2716249187</v>
      </c>
      <c r="M308" s="37" t="n">
        <f aca="false">L308*TAN(C308*PI()/180)</f>
        <v>2942.13744319884</v>
      </c>
      <c r="N308" s="31"/>
    </row>
    <row r="309" customFormat="false" ht="12.75" hidden="false" customHeight="false" outlineLevel="0" collapsed="false">
      <c r="A309" s="32" t="n">
        <f aca="false">A308+1</f>
        <v>125</v>
      </c>
      <c r="B309" s="33" t="n">
        <f aca="false">S$2+P$2-SQRT(S$2^2-P$2^2*SIN(A309*PI()/180)^2)-P$2*COS(A309*PI()/180)</f>
        <v>70.7970832131729</v>
      </c>
      <c r="C309" s="34" t="n">
        <f aca="false">ASIN($P$2/$S$2*SIN(A309*PI()/180))*180/PI()</f>
        <v>14.2087323104749</v>
      </c>
      <c r="D309" s="33" t="n">
        <f aca="false">(P$2^2*(PI()*U$2/30)*SIN(A309*PI()/180)*COS(A309*PI()/180)/SQRT(S$2^2-P$2^2*SIN(A309*PI()/180)^2)+P$2*(PI()*U$2/30)*SIN(A309*PI()/180))/1000</f>
        <v>25.3445048228287</v>
      </c>
      <c r="E309" s="35" t="n">
        <f aca="false">-1*(PI()^2*U$2^2*P$2*COS(PI()*A309/180)/900+SQRT(2)*PI()^2*U$2^2*P$2^2*(4*(2*S$2^2-P$2^2)*COS(PI()*A309/90)+P$2^2*(COS(PI()*A309/45)+3))/(3600*(P$2^2*COS(PI()*A309/90)+2*S$2^2-P$2^2)^(3/2)))/1000</f>
        <v>22521.2345004485</v>
      </c>
      <c r="F309" s="33" t="n">
        <f aca="false">E309/1000</f>
        <v>22.5212345004485</v>
      </c>
      <c r="G309" s="35" t="n">
        <f aca="false">$W$2*E309</f>
        <v>10134.5555252018</v>
      </c>
      <c r="H309" s="33" t="n">
        <f aca="false">E309*TAN(C309*PI()/180)</f>
        <v>5702.40074623469</v>
      </c>
      <c r="I309" s="35" t="n">
        <f aca="false">$W$2*H309</f>
        <v>2566.08033580561</v>
      </c>
      <c r="J309" s="36" t="n">
        <v>2.698</v>
      </c>
      <c r="K309" s="35" t="n">
        <f aca="false">(J309-1)/10*$R$2^2*PI()/4</f>
        <v>1387.4837671394</v>
      </c>
      <c r="L309" s="35" t="n">
        <f aca="false">G309+K309</f>
        <v>11522.0392923412</v>
      </c>
      <c r="M309" s="37" t="n">
        <f aca="false">L309*TAN(C309*PI()/180)</f>
        <v>2917.39271475032</v>
      </c>
      <c r="N309" s="31"/>
    </row>
    <row r="310" customFormat="false" ht="12.75" hidden="false" customHeight="false" outlineLevel="0" collapsed="false">
      <c r="A310" s="32" t="n">
        <f aca="false">A309+1</f>
        <v>126</v>
      </c>
      <c r="B310" s="33" t="n">
        <f aca="false">S$2+P$2-SQRT(S$2^2-P$2^2*SIN(A310*PI()/180)^2)-P$2*COS(A310*PI()/180)</f>
        <v>71.2896966737974</v>
      </c>
      <c r="C310" s="34" t="n">
        <f aca="false">ASIN($P$2/$S$2*SIN(A310*PI()/180))*180/PI()</f>
        <v>14.029309310534</v>
      </c>
      <c r="D310" s="33" t="n">
        <f aca="false">(P$2^2*(PI()*U$2/30)*SIN(A310*PI()/180)*COS(A310*PI()/180)/SQRT(S$2^2-P$2^2*SIN(A310*PI()/180)^2)+P$2*(PI()*U$2/30)*SIN(A310*PI()/180))/1000</f>
        <v>24.901653632488</v>
      </c>
      <c r="E310" s="35" t="n">
        <f aca="false">-1*(PI()^2*U$2^2*P$2*COS(PI()*A310/180)/900+SQRT(2)*PI()^2*U$2^2*P$2^2*(4*(2*S$2^2-P$2^2)*COS(PI()*A310/90)+P$2^2*(COS(PI()*A310/45)+3))/(3600*(P$2^2*COS(PI()*A310/90)+2*S$2^2-P$2^2)^(3/2)))/1000</f>
        <v>22648.0854208997</v>
      </c>
      <c r="F310" s="33" t="n">
        <f aca="false">E310/1000</f>
        <v>22.6480854208997</v>
      </c>
      <c r="G310" s="35" t="n">
        <f aca="false">$W$2*E310</f>
        <v>10191.6384394049</v>
      </c>
      <c r="H310" s="33" t="n">
        <f aca="false">E310*TAN(C310*PI()/180)</f>
        <v>5659.10917426485</v>
      </c>
      <c r="I310" s="35" t="n">
        <f aca="false">$W$2*H310</f>
        <v>2546.59912841918</v>
      </c>
      <c r="J310" s="36" t="n">
        <v>2.698</v>
      </c>
      <c r="K310" s="35" t="n">
        <f aca="false">(J310-1)/10*$R$2^2*PI()/4</f>
        <v>1387.4837671394</v>
      </c>
      <c r="L310" s="35" t="n">
        <f aca="false">G310+K310</f>
        <v>11579.1222065443</v>
      </c>
      <c r="M310" s="37" t="n">
        <f aca="false">L310*TAN(C310*PI()/180)</f>
        <v>2893.29166201923</v>
      </c>
      <c r="N310" s="31"/>
    </row>
    <row r="311" customFormat="false" ht="12.75" hidden="false" customHeight="false" outlineLevel="0" collapsed="false">
      <c r="A311" s="32" t="n">
        <f aca="false">A310+1</f>
        <v>127</v>
      </c>
      <c r="B311" s="33" t="n">
        <f aca="false">S$2+P$2-SQRT(S$2^2-P$2^2*SIN(A311*PI()/180)^2)-P$2*COS(A311*PI()/180)</f>
        <v>71.7736029649575</v>
      </c>
      <c r="C311" s="34" t="n">
        <f aca="false">ASIN($P$2/$S$2*SIN(A311*PI()/180))*180/PI()</f>
        <v>13.8456690543091</v>
      </c>
      <c r="D311" s="33" t="n">
        <f aca="false">(P$2^2*(PI()*U$2/30)*SIN(A311*PI()/180)*COS(A311*PI()/180)/SQRT(S$2^2-P$2^2*SIN(A311*PI()/180)^2)+P$2*(PI()*U$2/30)*SIN(A311*PI()/180))/1000</f>
        <v>24.4564024645232</v>
      </c>
      <c r="E311" s="35" t="n">
        <f aca="false">-1*(PI()^2*U$2^2*P$2*COS(PI()*A311/180)/900+SQRT(2)*PI()^2*U$2^2*P$2^2*(4*(2*S$2^2-P$2^2)*COS(PI()*A311/90)+P$2^2*(COS(PI()*A311/45)+3))/(3600*(P$2^2*COS(PI()*A311/90)+2*S$2^2-P$2^2)^(3/2)))/1000</f>
        <v>22766.0846800266</v>
      </c>
      <c r="F311" s="33" t="n">
        <f aca="false">E311/1000</f>
        <v>22.7660846800266</v>
      </c>
      <c r="G311" s="35" t="n">
        <f aca="false">$W$2*E311</f>
        <v>10244.738106012</v>
      </c>
      <c r="H311" s="33" t="n">
        <f aca="false">E311*TAN(C311*PI()/180)</f>
        <v>5611.1315708007</v>
      </c>
      <c r="I311" s="35" t="n">
        <f aca="false">$W$2*H311</f>
        <v>2525.00920686032</v>
      </c>
      <c r="J311" s="36" t="n">
        <v>2.67</v>
      </c>
      <c r="K311" s="35" t="n">
        <f aca="false">(J311-1)/10*$R$2^2*PI()/4</f>
        <v>1364.60417616184</v>
      </c>
      <c r="L311" s="35" t="n">
        <f aca="false">G311+K311</f>
        <v>11609.3422821738</v>
      </c>
      <c r="M311" s="37" t="n">
        <f aca="false">L311*TAN(C311*PI()/180)</f>
        <v>2861.34168045539</v>
      </c>
      <c r="N311" s="31"/>
    </row>
    <row r="312" customFormat="false" ht="12.75" hidden="false" customHeight="false" outlineLevel="0" collapsed="false">
      <c r="A312" s="32" t="n">
        <f aca="false">A311+1</f>
        <v>128</v>
      </c>
      <c r="B312" s="33" t="n">
        <f aca="false">S$2+P$2-SQRT(S$2^2-P$2^2*SIN(A312*PI()/180)^2)-P$2*COS(A312*PI()/180)</f>
        <v>72.2487567096684</v>
      </c>
      <c r="C312" s="34" t="n">
        <f aca="false">ASIN($P$2/$S$2*SIN(A312*PI()/180))*180/PI()</f>
        <v>13.6578755789428</v>
      </c>
      <c r="D312" s="33" t="n">
        <f aca="false">(P$2^2*(PI()*U$2/30)*SIN(A312*PI()/180)*COS(A312*PI()/180)/SQRT(S$2^2-P$2^2*SIN(A312*PI()/180)^2)+P$2*(PI()*U$2/30)*SIN(A312*PI()/180))/1000</f>
        <v>24.0089217912994</v>
      </c>
      <c r="E312" s="35" t="n">
        <f aca="false">-1*(PI()^2*U$2^2*P$2*COS(PI()*A312/180)/900+SQRT(2)*PI()^2*U$2^2*P$2^2*(4*(2*S$2^2-P$2^2)*COS(PI()*A312/90)+P$2^2*(COS(PI()*A312/45)+3))/(3600*(P$2^2*COS(PI()*A312/90)+2*S$2^2-P$2^2)^(3/2)))/1000</f>
        <v>22875.5475831867</v>
      </c>
      <c r="F312" s="33" t="n">
        <f aca="false">E312/1000</f>
        <v>22.8755475831867</v>
      </c>
      <c r="G312" s="35" t="n">
        <f aca="false">$W$2*E312</f>
        <v>10293.996412434</v>
      </c>
      <c r="H312" s="33" t="n">
        <f aca="false">E312*TAN(C312*PI()/180)</f>
        <v>5558.64282233868</v>
      </c>
      <c r="I312" s="35" t="n">
        <f aca="false">$W$2*H312</f>
        <v>2501.38927005241</v>
      </c>
      <c r="J312" s="36" t="n">
        <v>2.656</v>
      </c>
      <c r="K312" s="35" t="n">
        <f aca="false">(J312-1)/10*$R$2^2*PI()/4</f>
        <v>1353.16438067306</v>
      </c>
      <c r="L312" s="35" t="n">
        <f aca="false">G312+K312</f>
        <v>11647.1607931071</v>
      </c>
      <c r="M312" s="37" t="n">
        <f aca="false">L312*TAN(C312*PI()/180)</f>
        <v>2830.20139770618</v>
      </c>
      <c r="N312" s="31"/>
    </row>
    <row r="313" customFormat="false" ht="12.75" hidden="false" customHeight="false" outlineLevel="0" collapsed="false">
      <c r="A313" s="32" t="n">
        <f aca="false">A312+1</f>
        <v>129</v>
      </c>
      <c r="B313" s="33" t="n">
        <f aca="false">S$2+P$2-SQRT(S$2^2-P$2^2*SIN(A313*PI()/180)^2)-P$2*COS(A313*PI()/180)</f>
        <v>72.7151158128755</v>
      </c>
      <c r="C313" s="34" t="n">
        <f aca="false">ASIN($P$2/$S$2*SIN(A313*PI()/180))*180/PI()</f>
        <v>13.4659939848421</v>
      </c>
      <c r="D313" s="33" t="n">
        <f aca="false">(P$2^2*(PI()*U$2/30)*SIN(A313*PI()/180)*COS(A313*PI()/180)/SQRT(S$2^2-P$2^2*SIN(A313*PI()/180)^2)+P$2*(PI()*U$2/30)*SIN(A313*PI()/180))/1000</f>
        <v>23.559375895117</v>
      </c>
      <c r="E313" s="35" t="n">
        <f aca="false">-1*(PI()^2*U$2^2*P$2*COS(PI()*A313/180)/900+SQRT(2)*PI()^2*U$2^2*P$2^2*(4*(2*S$2^2-P$2^2)*COS(PI()*A313/90)+P$2^2*(COS(PI()*A313/45)+3))/(3600*(P$2^2*COS(PI()*A313/90)+2*S$2^2-P$2^2)^(3/2)))/1000</f>
        <v>22976.7901084944</v>
      </c>
      <c r="F313" s="33" t="n">
        <f aca="false">E313/1000</f>
        <v>22.9767901084944</v>
      </c>
      <c r="G313" s="35" t="n">
        <f aca="false">$W$2*E313</f>
        <v>10339.5555488225</v>
      </c>
      <c r="H313" s="33" t="n">
        <f aca="false">E313*TAN(C313*PI()/180)</f>
        <v>5501.81818275353</v>
      </c>
      <c r="I313" s="35" t="n">
        <f aca="false">$W$2*H313</f>
        <v>2475.81818223909</v>
      </c>
      <c r="J313" s="36" t="n">
        <v>2.544</v>
      </c>
      <c r="K313" s="35" t="n">
        <f aca="false">(J313-1)/10*$R$2^2*PI()/4</f>
        <v>1261.6460167628</v>
      </c>
      <c r="L313" s="35" t="n">
        <f aca="false">G313+K313</f>
        <v>11601.2015655853</v>
      </c>
      <c r="M313" s="37" t="n">
        <f aca="false">L313*TAN(C313*PI()/180)</f>
        <v>2777.92073714113</v>
      </c>
      <c r="N313" s="31"/>
    </row>
    <row r="314" customFormat="false" ht="12.75" hidden="false" customHeight="false" outlineLevel="0" collapsed="false">
      <c r="A314" s="32" t="n">
        <f aca="false">A313+1</f>
        <v>130</v>
      </c>
      <c r="B314" s="33" t="n">
        <f aca="false">S$2+P$2-SQRT(S$2^2-P$2^2*SIN(A314*PI()/180)^2)-P$2*COS(A314*PI()/180)</f>
        <v>73.1726413399903</v>
      </c>
      <c r="C314" s="34" t="n">
        <f aca="false">ASIN($P$2/$S$2*SIN(A314*PI()/180))*180/PI()</f>
        <v>13.2700903947127</v>
      </c>
      <c r="D314" s="33" t="n">
        <f aca="false">(P$2^2*(PI()*U$2/30)*SIN(A314*PI()/180)*COS(A314*PI()/180)/SQRT(S$2^2-P$2^2*SIN(A314*PI()/180)^2)+P$2*(PI()*U$2/30)*SIN(A314*PI()/180))/1000</f>
        <v>23.1079228610071</v>
      </c>
      <c r="E314" s="35" t="n">
        <f aca="false">-1*(PI()^2*U$2^2*P$2*COS(PI()*A314/180)/900+SQRT(2)*PI()^2*U$2^2*P$2^2*(4*(2*S$2^2-P$2^2)*COS(PI()*A314/90)+P$2^2*(COS(PI()*A314/45)+3))/(3600*(P$2^2*COS(PI()*A314/90)+2*S$2^2-P$2^2)^(3/2)))/1000</f>
        <v>23070.1283002591</v>
      </c>
      <c r="F314" s="33" t="n">
        <f aca="false">E314/1000</f>
        <v>23.0701283002591</v>
      </c>
      <c r="G314" s="35" t="n">
        <f aca="false">$W$2*E314</f>
        <v>10381.5577351166</v>
      </c>
      <c r="H314" s="33" t="n">
        <f aca="false">E314*TAN(C314*PI()/180)</f>
        <v>5440.83274014916</v>
      </c>
      <c r="I314" s="35" t="n">
        <f aca="false">$W$2*H314</f>
        <v>2448.37473306712</v>
      </c>
      <c r="J314" s="36" t="n">
        <v>2.558</v>
      </c>
      <c r="K314" s="35" t="n">
        <f aca="false">(J314-1)/10*$R$2^2*PI()/4</f>
        <v>1273.08581225158</v>
      </c>
      <c r="L314" s="35" t="n">
        <f aca="false">G314+K314</f>
        <v>11654.6435473682</v>
      </c>
      <c r="M314" s="37" t="n">
        <f aca="false">L314*TAN(C314*PI()/180)</f>
        <v>2748.61783870429</v>
      </c>
      <c r="N314" s="31"/>
    </row>
    <row r="315" customFormat="false" ht="12.75" hidden="false" customHeight="false" outlineLevel="0" collapsed="false">
      <c r="A315" s="32" t="n">
        <f aca="false">A314+1</f>
        <v>131</v>
      </c>
      <c r="B315" s="33" t="n">
        <f aca="false">S$2+P$2-SQRT(S$2^2-P$2^2*SIN(A315*PI()/180)^2)-P$2*COS(A315*PI()/180)</f>
        <v>73.6212973954002</v>
      </c>
      <c r="C315" s="34" t="n">
        <f aca="false">ASIN($P$2/$S$2*SIN(A315*PI()/180))*180/PI()</f>
        <v>13.070231913084</v>
      </c>
      <c r="D315" s="33" t="n">
        <f aca="false">(P$2^2*(PI()*U$2/30)*SIN(A315*PI()/180)*COS(A315*PI()/180)/SQRT(S$2^2-P$2^2*SIN(A315*PI()/180)^2)+P$2*(PI()*U$2/30)*SIN(A315*PI()/180))/1000</f>
        <v>22.6547145811809</v>
      </c>
      <c r="E315" s="35" t="n">
        <f aca="false">-1*(PI()^2*U$2^2*P$2*COS(PI()*A315/180)/900+SQRT(2)*PI()^2*U$2^2*P$2^2*(4*(2*S$2^2-P$2^2)*COS(PI()*A315/90)+P$2^2*(COS(PI()*A315/45)+3))/(3600*(P$2^2*COS(PI()*A315/90)+2*S$2^2-P$2^2)^(3/2)))/1000</f>
        <v>23155.8776868137</v>
      </c>
      <c r="F315" s="33" t="n">
        <f aca="false">E315/1000</f>
        <v>23.1558776868137</v>
      </c>
      <c r="G315" s="35" t="n">
        <f aca="false">$W$2*E315</f>
        <v>10420.1449590662</v>
      </c>
      <c r="H315" s="33" t="n">
        <f aca="false">E315*TAN(C315*PI()/180)</f>
        <v>5375.86091071529</v>
      </c>
      <c r="I315" s="35" t="n">
        <f aca="false">$W$2*H315</f>
        <v>2419.13740982188</v>
      </c>
      <c r="J315" s="36" t="n">
        <v>2.558</v>
      </c>
      <c r="K315" s="35" t="n">
        <f aca="false">(J315-1)/10*$R$2^2*PI()/4</f>
        <v>1273.08581225158</v>
      </c>
      <c r="L315" s="35" t="n">
        <f aca="false">G315+K315</f>
        <v>11693.2307713178</v>
      </c>
      <c r="M315" s="37" t="n">
        <f aca="false">L315*TAN(C315*PI()/180)</f>
        <v>2714.69659123727</v>
      </c>
      <c r="N315" s="31"/>
    </row>
    <row r="316" customFormat="false" ht="12.75" hidden="false" customHeight="false" outlineLevel="0" collapsed="false">
      <c r="A316" s="32" t="n">
        <f aca="false">A315+1</f>
        <v>132</v>
      </c>
      <c r="B316" s="33" t="n">
        <f aca="false">S$2+P$2-SQRT(S$2^2-P$2^2*SIN(A316*PI()/180)^2)-P$2*COS(A316*PI()/180)</f>
        <v>74.0610510011762</v>
      </c>
      <c r="C316" s="34" t="n">
        <f aca="false">ASIN($P$2/$S$2*SIN(A316*PI()/180))*180/PI()</f>
        <v>12.8664865863845</v>
      </c>
      <c r="D316" s="33" t="n">
        <f aca="false">(P$2^2*(PI()*U$2/30)*SIN(A316*PI()/180)*COS(A316*PI()/180)/SQRT(S$2^2-P$2^2*SIN(A316*PI()/180)^2)+P$2*(PI()*U$2/30)*SIN(A316*PI()/180))/1000</f>
        <v>22.1998967706508</v>
      </c>
      <c r="E316" s="35" t="n">
        <f aca="false">-1*(PI()^2*U$2^2*P$2*COS(PI()*A316/180)/900+SQRT(2)*PI()^2*U$2^2*P$2^2*(4*(2*S$2^2-P$2^2)*COS(PI()*A316/90)+P$2^2*(COS(PI()*A316/45)+3))/(3600*(P$2^2*COS(PI()*A316/90)+2*S$2^2-P$2^2)^(3/2)))/1000</f>
        <v>23234.352723401</v>
      </c>
      <c r="F316" s="33" t="n">
        <f aca="false">E316/1000</f>
        <v>23.234352723401</v>
      </c>
      <c r="G316" s="35" t="n">
        <f aca="false">$W$2*E316</f>
        <v>10455.4587255305</v>
      </c>
      <c r="H316" s="33" t="n">
        <f aca="false">E316*TAN(C316*PI()/180)</f>
        <v>5307.07596040177</v>
      </c>
      <c r="I316" s="35" t="n">
        <f aca="false">$W$2*H316</f>
        <v>2388.1841821808</v>
      </c>
      <c r="J316" s="36" t="n">
        <v>2.53</v>
      </c>
      <c r="K316" s="35" t="n">
        <f aca="false">(J316-1)/10*$R$2^2*PI()/4</f>
        <v>1250.20622127402</v>
      </c>
      <c r="L316" s="35" t="n">
        <f aca="false">G316+K316</f>
        <v>11705.6649468045</v>
      </c>
      <c r="M316" s="37" t="n">
        <f aca="false">L316*TAN(C316*PI()/180)</f>
        <v>2673.75010525407</v>
      </c>
      <c r="N316" s="31"/>
    </row>
    <row r="317" customFormat="false" ht="12.75" hidden="false" customHeight="false" outlineLevel="0" collapsed="false">
      <c r="A317" s="32" t="n">
        <f aca="false">A316+1</f>
        <v>133</v>
      </c>
      <c r="B317" s="33" t="n">
        <f aca="false">S$2+P$2-SQRT(S$2^2-P$2^2*SIN(A317*PI()/180)^2)-P$2*COS(A317*PI()/180)</f>
        <v>74.4918719761921</v>
      </c>
      <c r="C317" s="34" t="n">
        <f aca="false">ASIN($P$2/$S$2*SIN(A317*PI()/180))*180/PI()</f>
        <v>12.6589233636265</v>
      </c>
      <c r="D317" s="33" t="n">
        <f aca="false">(P$2^2*(PI()*U$2/30)*SIN(A317*PI()/180)*COS(A317*PI()/180)/SQRT(S$2^2-P$2^2*SIN(A317*PI()/180)^2)+P$2*(PI()*U$2/30)*SIN(A317*PI()/180))/1000</f>
        <v>21.7436089935241</v>
      </c>
      <c r="E317" s="35" t="n">
        <f aca="false">-1*(PI()^2*U$2^2*P$2*COS(PI()*A317/180)/900+SQRT(2)*PI()^2*U$2^2*P$2^2*(4*(2*S$2^2-P$2^2)*COS(PI()*A317/90)+P$2^2*(COS(PI()*A317/45)+3))/(3600*(P$2^2*COS(PI()*A317/90)+2*S$2^2-P$2^2)^(3/2)))/1000</f>
        <v>23305.8662606256</v>
      </c>
      <c r="F317" s="33" t="n">
        <f aca="false">E317/1000</f>
        <v>23.3058662606256</v>
      </c>
      <c r="G317" s="35" t="n">
        <f aca="false">$W$2*E317</f>
        <v>10487.6398172815</v>
      </c>
      <c r="H317" s="33" t="n">
        <f aca="false">E317*TAN(C317*PI()/180)</f>
        <v>5234.64955502995</v>
      </c>
      <c r="I317" s="35" t="n">
        <f aca="false">$W$2*H317</f>
        <v>2355.59229976348</v>
      </c>
      <c r="J317" s="36" t="n">
        <v>2.488</v>
      </c>
      <c r="K317" s="35" t="n">
        <f aca="false">(J317-1)/10*$R$2^2*PI()/4</f>
        <v>1215.88683480767</v>
      </c>
      <c r="L317" s="35" t="n">
        <f aca="false">G317+K317</f>
        <v>11703.5266520892</v>
      </c>
      <c r="M317" s="37" t="n">
        <f aca="false">L317*TAN(C317*PI()/180)</f>
        <v>2628.68841245961</v>
      </c>
      <c r="N317" s="31"/>
    </row>
    <row r="318" customFormat="false" ht="12.75" hidden="false" customHeight="false" outlineLevel="0" collapsed="false">
      <c r="A318" s="32" t="n">
        <f aca="false">A317+1</f>
        <v>134</v>
      </c>
      <c r="B318" s="33" t="n">
        <f aca="false">S$2+P$2-SQRT(S$2^2-P$2^2*SIN(A318*PI()/180)^2)-P$2*COS(A318*PI()/180)</f>
        <v>74.9137328158594</v>
      </c>
      <c r="C318" s="34" t="n">
        <f aca="false">ASIN($P$2/$S$2*SIN(A318*PI()/180))*180/PI()</f>
        <v>12.4476120577524</v>
      </c>
      <c r="D318" s="33" t="n">
        <f aca="false">(P$2^2*(PI()*U$2/30)*SIN(A318*PI()/180)*COS(A318*PI()/180)/SQRT(S$2^2-P$2^2*SIN(A318*PI()/180)^2)+P$2*(PI()*U$2/30)*SIN(A318*PI()/180))/1000</f>
        <v>21.2859846994667</v>
      </c>
      <c r="E318" s="35" t="n">
        <f aca="false">-1*(PI()^2*U$2^2*P$2*COS(PI()*A318/180)/900+SQRT(2)*PI()^2*U$2^2*P$2^2*(4*(2*S$2^2-P$2^2)*COS(PI()*A318/90)+P$2^2*(COS(PI()*A318/45)+3))/(3600*(P$2^2*COS(PI()*A318/90)+2*S$2^2-P$2^2)^(3/2)))/1000</f>
        <v>23370.7290388348</v>
      </c>
      <c r="F318" s="33" t="n">
        <f aca="false">E318/1000</f>
        <v>23.3707290388348</v>
      </c>
      <c r="G318" s="35" t="n">
        <f aca="false">$W$2*E318</f>
        <v>10516.8280674757</v>
      </c>
      <c r="H318" s="33" t="n">
        <f aca="false">E318*TAN(C318*PI()/180)</f>
        <v>5158.75133927656</v>
      </c>
      <c r="I318" s="35" t="n">
        <f aca="false">$W$2*H318</f>
        <v>2321.43810267445</v>
      </c>
      <c r="J318" s="36" t="n">
        <v>2.446</v>
      </c>
      <c r="K318" s="35" t="n">
        <f aca="false">(J318-1)/10*$R$2^2*PI()/4</f>
        <v>1181.56744834133</v>
      </c>
      <c r="L318" s="35" t="n">
        <f aca="false">G318+K318</f>
        <v>11698.395515817</v>
      </c>
      <c r="M318" s="37" t="n">
        <f aca="false">L318*TAN(C318*PI()/180)</f>
        <v>2582.25207413626</v>
      </c>
      <c r="N318" s="31"/>
    </row>
    <row r="319" customFormat="false" ht="12.75" hidden="false" customHeight="false" outlineLevel="0" collapsed="false">
      <c r="A319" s="32" t="n">
        <f aca="false">A318+1</f>
        <v>135</v>
      </c>
      <c r="B319" s="33" t="n">
        <f aca="false">S$2+P$2-SQRT(S$2^2-P$2^2*SIN(A319*PI()/180)^2)-P$2*COS(A319*PI()/180)</f>
        <v>75.3266085726737</v>
      </c>
      <c r="C319" s="34" t="n">
        <f aca="false">ASIN($P$2/$S$2*SIN(A319*PI()/180))*180/PI()</f>
        <v>12.2326233076921</v>
      </c>
      <c r="D319" s="33" t="n">
        <f aca="false">(P$2^2*(PI()*U$2/30)*SIN(A319*PI()/180)*COS(A319*PI()/180)/SQRT(S$2^2-P$2^2*SIN(A319*PI()/180)^2)+P$2*(PI()*U$2/30)*SIN(A319*PI()/180))/1000</f>
        <v>20.8271512698238</v>
      </c>
      <c r="E319" s="35" t="n">
        <f aca="false">-1*(PI()^2*U$2^2*P$2*COS(PI()*A319/180)/900+SQRT(2)*PI()^2*U$2^2*P$2^2*(4*(2*S$2^2-P$2^2)*COS(PI()*A319/90)+P$2^2*(COS(PI()*A319/45)+3))/(3600*(P$2^2*COS(PI()*A319/90)+2*S$2^2-P$2^2)^(3/2)))/1000</f>
        <v>23429.2492086476</v>
      </c>
      <c r="F319" s="33" t="n">
        <f aca="false">E319/1000</f>
        <v>23.4292492086476</v>
      </c>
      <c r="G319" s="35" t="n">
        <f aca="false">$W$2*E319</f>
        <v>10543.1621438914</v>
      </c>
      <c r="H319" s="33" t="n">
        <f aca="false">E319*TAN(C319*PI()/180)</f>
        <v>5079.54854479113</v>
      </c>
      <c r="I319" s="35" t="n">
        <f aca="false">$W$2*H319</f>
        <v>2285.79684515601</v>
      </c>
      <c r="J319" s="36" t="n">
        <v>2.488</v>
      </c>
      <c r="K319" s="35" t="n">
        <f aca="false">(J319-1)/10*$R$2^2*PI()/4</f>
        <v>1215.88683480767</v>
      </c>
      <c r="L319" s="35" t="n">
        <f aca="false">G319+K319</f>
        <v>11759.0489786991</v>
      </c>
      <c r="M319" s="37" t="n">
        <f aca="false">L319*TAN(C319*PI()/180)</f>
        <v>2549.40564232133</v>
      </c>
      <c r="N319" s="31"/>
    </row>
    <row r="320" customFormat="false" ht="12.75" hidden="false" customHeight="false" outlineLevel="0" collapsed="false">
      <c r="A320" s="32" t="n">
        <f aca="false">A319+1</f>
        <v>136</v>
      </c>
      <c r="B320" s="33" t="n">
        <f aca="false">S$2+P$2-SQRT(S$2^2-P$2^2*SIN(A320*PI()/180)^2)-P$2*COS(A320*PI()/180)</f>
        <v>75.7304767377548</v>
      </c>
      <c r="C320" s="34" t="n">
        <f aca="false">ASIN($P$2/$S$2*SIN(A320*PI()/180))*180/PI()</f>
        <v>12.0140285411777</v>
      </c>
      <c r="D320" s="33" t="n">
        <f aca="false">(P$2^2*(PI()*U$2/30)*SIN(A320*PI()/180)*COS(A320*PI()/180)/SQRT(S$2^2-P$2^2*SIN(A320*PI()/180)^2)+P$2*(PI()*U$2/30)*SIN(A320*PI()/180))/1000</f>
        <v>20.3672300728856</v>
      </c>
      <c r="E320" s="35" t="n">
        <f aca="false">-1*(PI()^2*U$2^2*P$2*COS(PI()*A320/180)/900+SQRT(2)*PI()^2*U$2^2*P$2^2*(4*(2*S$2^2-P$2^2)*COS(PI()*A320/90)+P$2^2*(COS(PI()*A320/45)+3))/(3600*(P$2^2*COS(PI()*A320/90)+2*S$2^2-P$2^2)^(3/2)))/1000</f>
        <v>23481.7318777148</v>
      </c>
      <c r="F320" s="33" t="n">
        <f aca="false">E320/1000</f>
        <v>23.4817318777148</v>
      </c>
      <c r="G320" s="35" t="n">
        <f aca="false">$W$2*E320</f>
        <v>10566.7793449717</v>
      </c>
      <c r="H320" s="33" t="n">
        <f aca="false">E320*TAN(C320*PI()/180)</f>
        <v>4997.20562754407</v>
      </c>
      <c r="I320" s="35" t="n">
        <f aca="false">$W$2*H320</f>
        <v>2248.74253239483</v>
      </c>
      <c r="J320" s="36" t="n">
        <v>2.502</v>
      </c>
      <c r="K320" s="35" t="n">
        <f aca="false">(J320-1)/10*$R$2^2*PI()/4</f>
        <v>1227.32663029645</v>
      </c>
      <c r="L320" s="35" t="n">
        <f aca="false">G320+K320</f>
        <v>11794.1059752681</v>
      </c>
      <c r="M320" s="37" t="n">
        <f aca="false">L320*TAN(C320*PI()/180)</f>
        <v>2509.93295802834</v>
      </c>
      <c r="N320" s="31"/>
    </row>
    <row r="321" customFormat="false" ht="12.75" hidden="false" customHeight="false" outlineLevel="0" collapsed="false">
      <c r="A321" s="32" t="n">
        <f aca="false">A320+1</f>
        <v>137</v>
      </c>
      <c r="B321" s="33" t="n">
        <f aca="false">S$2+P$2-SQRT(S$2^2-P$2^2*SIN(A321*PI()/180)^2)-P$2*COS(A321*PI()/180)</f>
        <v>76.1253171235566</v>
      </c>
      <c r="C321" s="34" t="n">
        <f aca="false">ASIN($P$2/$S$2*SIN(A321*PI()/180))*180/PI()</f>
        <v>11.7918999383558</v>
      </c>
      <c r="D321" s="33" t="n">
        <f aca="false">(P$2^2*(PI()*U$2/30)*SIN(A321*PI()/180)*COS(A321*PI()/180)/SQRT(S$2^2-P$2^2*SIN(A321*PI()/180)^2)+P$2*(PI()*U$2/30)*SIN(A321*PI()/180))/1000</f>
        <v>19.9063365277826</v>
      </c>
      <c r="E321" s="35" t="n">
        <f aca="false">-1*(PI()^2*U$2^2*P$2*COS(PI()*A321/180)/900+SQRT(2)*PI()^2*U$2^2*P$2^2*(4*(2*S$2^2-P$2^2)*COS(PI()*A321/90)+P$2^2*(COS(PI()*A321/45)+3))/(3600*(P$2^2*COS(PI()*A321/90)+2*S$2^2-P$2^2)^(3/2)))/1000</f>
        <v>23528.4786836669</v>
      </c>
      <c r="F321" s="33" t="n">
        <f aca="false">E321/1000</f>
        <v>23.5284786836669</v>
      </c>
      <c r="G321" s="35" t="n">
        <f aca="false">$W$2*E321</f>
        <v>10587.8154076501</v>
      </c>
      <c r="H321" s="33" t="n">
        <f aca="false">E321*TAN(C321*PI()/180)</f>
        <v>4911.88393434888</v>
      </c>
      <c r="I321" s="35" t="n">
        <f aca="false">$W$2*H321</f>
        <v>2210.347770457</v>
      </c>
      <c r="J321" s="36" t="n">
        <v>2.46</v>
      </c>
      <c r="K321" s="35" t="n">
        <f aca="false">(J321-1)/10*$R$2^2*PI()/4</f>
        <v>1193.00724383011</v>
      </c>
      <c r="L321" s="35" t="n">
        <f aca="false">G321+K321</f>
        <v>11780.8226514802</v>
      </c>
      <c r="M321" s="37" t="n">
        <f aca="false">L321*TAN(C321*PI()/180)</f>
        <v>2459.40395438268</v>
      </c>
      <c r="N321" s="31"/>
    </row>
    <row r="322" customFormat="false" ht="12.75" hidden="false" customHeight="false" outlineLevel="0" collapsed="false">
      <c r="A322" s="32" t="n">
        <f aca="false">A321+1</f>
        <v>138</v>
      </c>
      <c r="B322" s="33" t="n">
        <f aca="false">S$2+P$2-SQRT(S$2^2-P$2^2*SIN(A322*PI()/180)^2)-P$2*COS(A322*PI()/180)</f>
        <v>76.5111117479103</v>
      </c>
      <c r="C322" s="34" t="n">
        <f aca="false">ASIN($P$2/$S$2*SIN(A322*PI()/180))*180/PI()</f>
        <v>11.5663103962368</v>
      </c>
      <c r="D322" s="33" t="n">
        <f aca="false">(P$2^2*(PI()*U$2/30)*SIN(A322*PI()/180)*COS(A322*PI()/180)/SQRT(S$2^2-P$2^2*SIN(A322*PI()/180)^2)+P$2*(PI()*U$2/30)*SIN(A322*PI()/180))/1000</f>
        <v>19.4445801764993</v>
      </c>
      <c r="E322" s="35" t="n">
        <f aca="false">-1*(PI()^2*U$2^2*P$2*COS(PI()*A322/180)/900+SQRT(2)*PI()^2*U$2^2*P$2^2*(4*(2*S$2^2-P$2^2)*COS(PI()*A322/90)+P$2^2*(COS(PI()*A322/45)+3))/(3600*(P$2^2*COS(PI()*A322/90)+2*S$2^2-P$2^2)^(3/2)))/1000</f>
        <v>23569.787393084</v>
      </c>
      <c r="F322" s="33" t="n">
        <f aca="false">E322/1000</f>
        <v>23.569787393084</v>
      </c>
      <c r="G322" s="35" t="n">
        <f aca="false">$W$2*E322</f>
        <v>10606.4043268878</v>
      </c>
      <c r="H322" s="33" t="n">
        <f aca="false">E322*TAN(C322*PI()/180)</f>
        <v>4823.74139836031</v>
      </c>
      <c r="I322" s="35" t="n">
        <f aca="false">$W$2*H322</f>
        <v>2170.68362926214</v>
      </c>
      <c r="J322" s="36" t="n">
        <v>2.432</v>
      </c>
      <c r="K322" s="35" t="n">
        <f aca="false">(J322-1)/10*$R$2^2*PI()/4</f>
        <v>1170.12765285255</v>
      </c>
      <c r="L322" s="35" t="n">
        <f aca="false">G322+K322</f>
        <v>11776.5319797404</v>
      </c>
      <c r="M322" s="37" t="n">
        <f aca="false">L322*TAN(C322*PI()/180)</f>
        <v>2410.15940841521</v>
      </c>
      <c r="N322" s="31"/>
    </row>
    <row r="323" customFormat="false" ht="12.75" hidden="false" customHeight="false" outlineLevel="0" collapsed="false">
      <c r="A323" s="32" t="n">
        <f aca="false">A322+1</f>
        <v>139</v>
      </c>
      <c r="B323" s="33" t="n">
        <f aca="false">S$2+P$2-SQRT(S$2^2-P$2^2*SIN(A323*PI()/180)^2)-P$2*COS(A323*PI()/180)</f>
        <v>76.8878447195544</v>
      </c>
      <c r="C323" s="34" t="n">
        <f aca="false">ASIN($P$2/$S$2*SIN(A323*PI()/180))*180/PI()</f>
        <v>11.3373334940127</v>
      </c>
      <c r="D323" s="33" t="n">
        <f aca="false">(P$2^2*(PI()*U$2/30)*SIN(A323*PI()/180)*COS(A323*PI()/180)/SQRT(S$2^2-P$2^2*SIN(A323*PI()/180)^2)+P$2*(PI()*U$2/30)*SIN(A323*PI()/180))/1000</f>
        <v>18.9820647634981</v>
      </c>
      <c r="E323" s="35" t="n">
        <f aca="false">-1*(PI()^2*U$2^2*P$2*COS(PI()*A323/180)/900+SQRT(2)*PI()^2*U$2^2*P$2^2*(4*(2*S$2^2-P$2^2)*COS(PI()*A323/90)+P$2^2*(COS(PI()*A323/45)+3))/(3600*(P$2^2*COS(PI()*A323/90)+2*S$2^2-P$2^2)^(3/2)))/1000</f>
        <v>23605.9515262122</v>
      </c>
      <c r="F323" s="33" t="n">
        <f aca="false">E323/1000</f>
        <v>23.6059515262122</v>
      </c>
      <c r="G323" s="35" t="n">
        <f aca="false">$W$2*E323</f>
        <v>10622.6781867955</v>
      </c>
      <c r="H323" s="33" t="n">
        <f aca="false">E323*TAN(C323*PI()/180)</f>
        <v>4732.93226321968</v>
      </c>
      <c r="I323" s="35" t="n">
        <f aca="false">$W$2*H323</f>
        <v>2129.81951844886</v>
      </c>
      <c r="J323" s="36" t="n">
        <v>2.39025</v>
      </c>
      <c r="K323" s="35" t="n">
        <f aca="false">(J323-1)/10*$R$2^2*PI()/4</f>
        <v>1136.0125484485</v>
      </c>
      <c r="L323" s="35" t="n">
        <f aca="false">G323+K323</f>
        <v>11758.690735244</v>
      </c>
      <c r="M323" s="37" t="n">
        <f aca="false">L323*TAN(C323*PI()/180)</f>
        <v>2357.58709799353</v>
      </c>
      <c r="N323" s="31"/>
    </row>
    <row r="324" customFormat="false" ht="12.75" hidden="false" customHeight="false" outlineLevel="0" collapsed="false">
      <c r="A324" s="32" t="n">
        <f aca="false">A323+1</f>
        <v>140</v>
      </c>
      <c r="B324" s="33" t="n">
        <f aca="false">S$2+P$2-SQRT(S$2^2-P$2^2*SIN(A324*PI()/180)^2)-P$2*COS(A324*PI()/180)</f>
        <v>77.2555021252973</v>
      </c>
      <c r="C324" s="34" t="n">
        <f aca="false">ASIN($P$2/$S$2*SIN(A324*PI()/180))*180/PI()</f>
        <v>11.1050434592752</v>
      </c>
      <c r="D324" s="33" t="n">
        <f aca="false">(P$2^2*(PI()*U$2/30)*SIN(A324*PI()/180)*COS(A324*PI()/180)/SQRT(S$2^2-P$2^2*SIN(A324*PI()/180)^2)+P$2*(PI()*U$2/30)*SIN(A324*PI()/180))/1000</f>
        <v>18.5188883224527</v>
      </c>
      <c r="E324" s="35" t="n">
        <f aca="false">-1*(PI()^2*U$2^2*P$2*COS(PI()*A324/180)/900+SQRT(2)*PI()^2*U$2^2*P$2^2*(4*(2*S$2^2-P$2^2)*COS(PI()*A324/90)+P$2^2*(COS(PI()*A324/45)+3))/(3600*(P$2^2*COS(PI()*A324/90)+2*S$2^2-P$2^2)^(3/2)))/1000</f>
        <v>23637.2600070439</v>
      </c>
      <c r="F324" s="33" t="n">
        <f aca="false">E324/1000</f>
        <v>23.6372600070439</v>
      </c>
      <c r="G324" s="35" t="n">
        <f aca="false">$W$2*E324</f>
        <v>10636.7670031697</v>
      </c>
      <c r="H324" s="33" t="n">
        <f aca="false">E324*TAN(C324*PI()/180)</f>
        <v>4639.6068353997</v>
      </c>
      <c r="I324" s="35" t="n">
        <f aca="false">$W$2*H324</f>
        <v>2087.82307592987</v>
      </c>
      <c r="J324" s="36" t="n">
        <v>2.39025</v>
      </c>
      <c r="K324" s="35" t="n">
        <f aca="false">(J324-1)/10*$R$2^2*PI()/4</f>
        <v>1136.0125484485</v>
      </c>
      <c r="L324" s="35" t="n">
        <f aca="false">G324+K324</f>
        <v>11772.7795516182</v>
      </c>
      <c r="M324" s="37" t="n">
        <f aca="false">L324*TAN(C324*PI()/180)</f>
        <v>2310.80372526532</v>
      </c>
      <c r="N324" s="31"/>
    </row>
    <row r="325" customFormat="false" ht="12.75" hidden="false" customHeight="false" outlineLevel="0" collapsed="false">
      <c r="A325" s="32" t="n">
        <f aca="false">A324+1</f>
        <v>141</v>
      </c>
      <c r="B325" s="33" t="n">
        <f aca="false">S$2+P$2-SQRT(S$2^2-P$2^2*SIN(A325*PI()/180)^2)-P$2*COS(A325*PI()/180)</f>
        <v>77.6140719189456</v>
      </c>
      <c r="C325" s="34" t="n">
        <f aca="false">ASIN($P$2/$S$2*SIN(A325*PI()/180))*180/PI()</f>
        <v>10.8695151351585</v>
      </c>
      <c r="D325" s="33" t="n">
        <f aca="false">(P$2^2*(PI()*U$2/30)*SIN(A325*PI()/180)*COS(A325*PI()/180)/SQRT(S$2^2-P$2^2*SIN(A325*PI()/180)^2)+P$2*(PI()*U$2/30)*SIN(A325*PI()/180))/1000</f>
        <v>18.0551432695972</v>
      </c>
      <c r="E325" s="35" t="n">
        <f aca="false">-1*(PI()^2*U$2^2*P$2*COS(PI()*A325/180)/900+SQRT(2)*PI()^2*U$2^2*P$2^2*(4*(2*S$2^2-P$2^2)*COS(PI()*A325/90)+P$2^2*(COS(PI()*A325/45)+3))/(3600*(P$2^2*COS(PI()*A325/90)+2*S$2^2-P$2^2)^(3/2)))/1000</f>
        <v>23663.9968382868</v>
      </c>
      <c r="F325" s="33" t="n">
        <f aca="false">E325/1000</f>
        <v>23.6639968382868</v>
      </c>
      <c r="G325" s="35" t="n">
        <f aca="false">$W$2*E325</f>
        <v>10648.7985772291</v>
      </c>
      <c r="H325" s="33" t="n">
        <f aca="false">E325*TAN(C325*PI()/180)</f>
        <v>4543.91126419455</v>
      </c>
      <c r="I325" s="35" t="n">
        <f aca="false">$W$2*H325</f>
        <v>2044.76006888755</v>
      </c>
      <c r="J325" s="36" t="n">
        <v>2.39025</v>
      </c>
      <c r="K325" s="35" t="n">
        <f aca="false">(J325-1)/10*$R$2^2*PI()/4</f>
        <v>1136.0125484485</v>
      </c>
      <c r="L325" s="35" t="n">
        <f aca="false">G325+K325</f>
        <v>11784.8111256776</v>
      </c>
      <c r="M325" s="37" t="n">
        <f aca="false">L325*TAN(C325*PI()/180)</f>
        <v>2262.89482652958</v>
      </c>
      <c r="N325" s="31"/>
    </row>
    <row r="326" customFormat="false" ht="12.75" hidden="false" customHeight="false" outlineLevel="0" collapsed="false">
      <c r="A326" s="32" t="n">
        <f aca="false">A325+1</f>
        <v>142</v>
      </c>
      <c r="B326" s="33" t="n">
        <f aca="false">S$2+P$2-SQRT(S$2^2-P$2^2*SIN(A326*PI()/180)^2)-P$2*COS(A326*PI()/180)</f>
        <v>77.9635438121241</v>
      </c>
      <c r="C326" s="34" t="n">
        <f aca="false">ASIN($P$2/$S$2*SIN(A326*PI()/180))*180/PI()</f>
        <v>10.6308239484308</v>
      </c>
      <c r="D326" s="33" t="n">
        <f aca="false">(P$2^2*(PI()*U$2/30)*SIN(A326*PI()/180)*COS(A326*PI()/180)/SQRT(S$2^2-P$2^2*SIN(A326*PI()/180)^2)+P$2*(PI()*U$2/30)*SIN(A326*PI()/180))/1000</f>
        <v>17.5909165032093</v>
      </c>
      <c r="E326" s="35" t="n">
        <f aca="false">-1*(PI()^2*U$2^2*P$2*COS(PI()*A326/180)/900+SQRT(2)*PI()^2*U$2^2*P$2^2*(4*(2*S$2^2-P$2^2)*COS(PI()*A326/90)+P$2^2*(COS(PI()*A326/45)+3))/(3600*(P$2^2*COS(PI()*A326/90)+2*S$2^2-P$2^2)^(3/2)))/1000</f>
        <v>23686.4408006592</v>
      </c>
      <c r="F326" s="33" t="n">
        <f aca="false">E326/1000</f>
        <v>23.6864408006592</v>
      </c>
      <c r="G326" s="35" t="n">
        <f aca="false">$W$2*E326</f>
        <v>10658.8983602966</v>
      </c>
      <c r="H326" s="33" t="n">
        <f aca="false">E326*TAN(C326*PI()/180)</f>
        <v>4445.98734870535</v>
      </c>
      <c r="I326" s="35" t="n">
        <f aca="false">$W$2*H326</f>
        <v>2000.69430691741</v>
      </c>
      <c r="J326" s="36" t="n">
        <v>2.40425</v>
      </c>
      <c r="K326" s="35" t="n">
        <f aca="false">(J326-1)/10*$R$2^2*PI()/4</f>
        <v>1147.45234393728</v>
      </c>
      <c r="L326" s="35" t="n">
        <f aca="false">G326+K326</f>
        <v>11806.3507042339</v>
      </c>
      <c r="M326" s="37" t="n">
        <f aca="false">L326*TAN(C326*PI()/180)</f>
        <v>2216.07316638056</v>
      </c>
      <c r="N326" s="31"/>
    </row>
    <row r="327" customFormat="false" ht="12.75" hidden="false" customHeight="false" outlineLevel="0" collapsed="false">
      <c r="A327" s="32" t="n">
        <f aca="false">A326+1</f>
        <v>143</v>
      </c>
      <c r="B327" s="33" t="n">
        <f aca="false">S$2+P$2-SQRT(S$2^2-P$2^2*SIN(A327*PI()/180)^2)-P$2*COS(A327*PI()/180)</f>
        <v>78.3039091671022</v>
      </c>
      <c r="C327" s="34" t="n">
        <f aca="false">ASIN($P$2/$S$2*SIN(A327*PI()/180))*180/PI()</f>
        <v>10.3890458785511</v>
      </c>
      <c r="D327" s="33" t="n">
        <f aca="false">(P$2^2*(PI()*U$2/30)*SIN(A327*PI()/180)*COS(A327*PI()/180)/SQRT(S$2^2-P$2^2*SIN(A327*PI()/180)^2)+P$2*(PI()*U$2/30)*SIN(A327*PI()/180))/1000</f>
        <v>17.1262895087564</v>
      </c>
      <c r="E327" s="35" t="n">
        <f aca="false">-1*(PI()^2*U$2^2*P$2*COS(PI()*A327/180)/900+SQRT(2)*PI()^2*U$2^2*P$2^2*(4*(2*S$2^2-P$2^2)*COS(PI()*A327/90)+P$2^2*(COS(PI()*A327/45)+3))/(3600*(P$2^2*COS(PI()*A327/90)+2*S$2^2-P$2^2)^(3/2)))/1000</f>
        <v>23704.8651758665</v>
      </c>
      <c r="F327" s="33" t="n">
        <f aca="false">E327/1000</f>
        <v>23.7048651758665</v>
      </c>
      <c r="G327" s="35" t="n">
        <f aca="false">$W$2*E327</f>
        <v>10667.1893291399</v>
      </c>
      <c r="H327" s="33" t="n">
        <f aca="false">E327*TAN(C327*PI()/180)</f>
        <v>4345.9723710878</v>
      </c>
      <c r="I327" s="35" t="n">
        <f aca="false">$W$2*H327</f>
        <v>1955.68756698951</v>
      </c>
      <c r="J327" s="36" t="n">
        <v>2.39025</v>
      </c>
      <c r="K327" s="35" t="n">
        <f aca="false">(J327-1)/10*$R$2^2*PI()/4</f>
        <v>1136.0125484485</v>
      </c>
      <c r="L327" s="35" t="n">
        <f aca="false">G327+K327</f>
        <v>11803.2018775884</v>
      </c>
      <c r="M327" s="37" t="n">
        <f aca="false">L327*TAN(C327*PI()/180)</f>
        <v>2163.96038829172</v>
      </c>
      <c r="N327" s="31"/>
    </row>
    <row r="328" customFormat="false" ht="12.75" hidden="false" customHeight="false" outlineLevel="0" collapsed="false">
      <c r="A328" s="32" t="n">
        <f aca="false">A327+1</f>
        <v>144</v>
      </c>
      <c r="B328" s="33" t="n">
        <f aca="false">S$2+P$2-SQRT(S$2^2-P$2^2*SIN(A328*PI()/180)^2)-P$2*COS(A328*PI()/180)</f>
        <v>78.6351608917346</v>
      </c>
      <c r="C328" s="34" t="n">
        <f aca="false">ASIN($P$2/$S$2*SIN(A328*PI()/180))*180/PI()</f>
        <v>10.1442574277089</v>
      </c>
      <c r="D328" s="33" t="n">
        <f aca="false">(P$2^2*(PI()*U$2/30)*SIN(A328*PI()/180)*COS(A328*PI()/180)/SQRT(S$2^2-P$2^2*SIN(A328*PI()/180)^2)+P$2*(PI()*U$2/30)*SIN(A328*PI()/180))/1000</f>
        <v>16.6613384692469</v>
      </c>
      <c r="E328" s="35" t="n">
        <f aca="false">-1*(PI()^2*U$2^2*P$2*COS(PI()*A328/180)/900+SQRT(2)*PI()^2*U$2^2*P$2^2*(4*(2*S$2^2-P$2^2)*COS(PI()*A328/90)+P$2^2*(COS(PI()*A328/45)+3))/(3600*(P$2^2*COS(PI()*A328/90)+2*S$2^2-P$2^2)^(3/2)))/1000</f>
        <v>23719.5374925513</v>
      </c>
      <c r="F328" s="33" t="n">
        <f aca="false">E328/1000</f>
        <v>23.7195374925513</v>
      </c>
      <c r="G328" s="35" t="n">
        <f aca="false">$W$2*E328</f>
        <v>10673.7918716481</v>
      </c>
      <c r="H328" s="33" t="n">
        <f aca="false">E328*TAN(C328*PI()/180)</f>
        <v>4243.99895525601</v>
      </c>
      <c r="I328" s="35" t="n">
        <f aca="false">$W$2*H328</f>
        <v>1909.79952986521</v>
      </c>
      <c r="J328" s="36" t="n">
        <v>2.33425</v>
      </c>
      <c r="K328" s="35" t="n">
        <f aca="false">(J328-1)/10*$R$2^2*PI()/4</f>
        <v>1090.25336649337</v>
      </c>
      <c r="L328" s="35" t="n">
        <f aca="false">G328+K328</f>
        <v>11764.0452381414</v>
      </c>
      <c r="M328" s="37" t="n">
        <f aca="false">L328*TAN(C328*PI()/180)</f>
        <v>2104.872226785</v>
      </c>
      <c r="N328" s="31"/>
    </row>
    <row r="329" customFormat="false" ht="12.75" hidden="false" customHeight="false" outlineLevel="0" collapsed="false">
      <c r="A329" s="32" t="n">
        <f aca="false">A328+1</f>
        <v>145</v>
      </c>
      <c r="B329" s="33" t="n">
        <f aca="false">S$2+P$2-SQRT(S$2^2-P$2^2*SIN(A329*PI()/180)^2)-P$2*COS(A329*PI()/180)</f>
        <v>78.9572933366122</v>
      </c>
      <c r="C329" s="34" t="n">
        <f aca="false">ASIN($P$2/$S$2*SIN(A329*PI()/180))*180/PI()</f>
        <v>9.89653559185603</v>
      </c>
      <c r="D329" s="33" t="n">
        <f aca="false">(P$2^2*(PI()*U$2/30)*SIN(A329*PI()/180)*COS(A329*PI()/180)/SQRT(S$2^2-P$2^2*SIN(A329*PI()/180)^2)+P$2*(PI()*U$2/30)*SIN(A329*PI()/180))/1000</f>
        <v>16.196134380344</v>
      </c>
      <c r="E329" s="35" t="n">
        <f aca="false">-1*(PI()^2*U$2^2*P$2*COS(PI()*A329/180)/900+SQRT(2)*PI()^2*U$2^2*P$2^2*(4*(2*S$2^2-P$2^2)*COS(PI()*A329/90)+P$2^2*(COS(PI()*A329/45)+3))/(3600*(P$2^2*COS(PI()*A329/90)+2*S$2^2-P$2^2)^(3/2)))/1000</f>
        <v>23730.7192944395</v>
      </c>
      <c r="F329" s="33" t="n">
        <f aca="false">E329/1000</f>
        <v>23.7307192944395</v>
      </c>
      <c r="G329" s="35" t="n">
        <f aca="false">$W$2*E329</f>
        <v>10678.8236824978</v>
      </c>
      <c r="H329" s="33" t="n">
        <f aca="false">E329*TAN(C329*PI()/180)</f>
        <v>4140.19495017539</v>
      </c>
      <c r="I329" s="35" t="n">
        <f aca="false">$W$2*H329</f>
        <v>1863.08772757893</v>
      </c>
      <c r="J329" s="36" t="n">
        <v>2.30625</v>
      </c>
      <c r="K329" s="35" t="n">
        <f aca="false">(J329-1)/10*$R$2^2*PI()/4</f>
        <v>1067.37377551581</v>
      </c>
      <c r="L329" s="35" t="n">
        <f aca="false">G329+K329</f>
        <v>11746.1974580136</v>
      </c>
      <c r="M329" s="37" t="n">
        <f aca="false">L329*TAN(C329*PI()/180)</f>
        <v>2049.30776838383</v>
      </c>
      <c r="N329" s="31"/>
    </row>
    <row r="330" customFormat="false" ht="12.75" hidden="false" customHeight="false" outlineLevel="0" collapsed="false">
      <c r="A330" s="32" t="n">
        <f aca="false">A329+1</f>
        <v>146</v>
      </c>
      <c r="B330" s="33" t="n">
        <f aca="false">S$2+P$2-SQRT(S$2^2-P$2^2*SIN(A330*PI()/180)^2)-P$2*COS(A330*PI()/180)</f>
        <v>79.2703021945141</v>
      </c>
      <c r="C330" s="34" t="n">
        <f aca="false">ASIN($P$2/$S$2*SIN(A330*PI()/180))*180/PI()</f>
        <v>9.64595783274046</v>
      </c>
      <c r="D330" s="33" t="n">
        <f aca="false">(P$2^2*(PI()*U$2/30)*SIN(A330*PI()/180)*COS(A330*PI()/180)/SQRT(S$2^2-P$2^2*SIN(A330*PI()/180)^2)+P$2*(PI()*U$2/30)*SIN(A330*PI()/180))/1000</f>
        <v>15.7307431698149</v>
      </c>
      <c r="E330" s="35" t="n">
        <f aca="false">-1*(PI()^2*U$2^2*P$2*COS(PI()*A330/180)/900+SQRT(2)*PI()^2*U$2^2*P$2^2*(4*(2*S$2^2-P$2^2)*COS(PI()*A330/90)+P$2^2*(COS(PI()*A330/45)+3))/(3600*(P$2^2*COS(PI()*A330/90)+2*S$2^2-P$2^2)^(3/2)))/1000</f>
        <v>23738.6659298577</v>
      </c>
      <c r="F330" s="33" t="n">
        <f aca="false">E330/1000</f>
        <v>23.7386659298577</v>
      </c>
      <c r="G330" s="35" t="n">
        <f aca="false">$W$2*E330</f>
        <v>10682.3996684359</v>
      </c>
      <c r="H330" s="33" t="n">
        <f aca="false">E330*TAN(C330*PI()/180)</f>
        <v>4034.68333682608</v>
      </c>
      <c r="I330" s="35" t="n">
        <f aca="false">$W$2*H330</f>
        <v>1815.60750157174</v>
      </c>
      <c r="J330" s="36" t="n">
        <v>2.29225</v>
      </c>
      <c r="K330" s="35" t="n">
        <f aca="false">(J330-1)/10*$R$2^2*PI()/4</f>
        <v>1055.93398002703</v>
      </c>
      <c r="L330" s="35" t="n">
        <f aca="false">G330+K330</f>
        <v>11738.333648463</v>
      </c>
      <c r="M330" s="37" t="n">
        <f aca="false">L330*TAN(C330*PI()/180)</f>
        <v>1995.07669527419</v>
      </c>
      <c r="N330" s="31"/>
    </row>
    <row r="331" customFormat="false" ht="12.75" hidden="false" customHeight="false" outlineLevel="0" collapsed="false">
      <c r="A331" s="32" t="n">
        <f aca="false">A330+1</f>
        <v>147</v>
      </c>
      <c r="B331" s="33" t="n">
        <f aca="false">S$2+P$2-SQRT(S$2^2-P$2^2*SIN(A331*PI()/180)^2)-P$2*COS(A331*PI()/180)</f>
        <v>79.5741844022404</v>
      </c>
      <c r="C331" s="34" t="n">
        <f aca="false">ASIN($P$2/$S$2*SIN(A331*PI()/180))*180/PI()</f>
        <v>9.3926020509469</v>
      </c>
      <c r="D331" s="33" t="n">
        <f aca="false">(P$2^2*(PI()*U$2/30)*SIN(A331*PI()/180)*COS(A331*PI()/180)/SQRT(S$2^2-P$2^2*SIN(A331*PI()/180)^2)+P$2*(PI()*U$2/30)*SIN(A331*PI()/180))/1000</f>
        <v>15.2652258209046</v>
      </c>
      <c r="E331" s="35" t="n">
        <f aca="false">-1*(PI()^2*U$2^2*P$2*COS(PI()*A331/180)/900+SQRT(2)*PI()^2*U$2^2*P$2^2*(4*(2*S$2^2-P$2^2)*COS(PI()*A331/90)+P$2^2*(COS(PI()*A331/45)+3))/(3600*(P$2^2*COS(PI()*A331/90)+2*S$2^2-P$2^2)^(3/2)))/1000</f>
        <v>23743.6263617455</v>
      </c>
      <c r="F331" s="33" t="n">
        <f aca="false">E331/1000</f>
        <v>23.7436263617455</v>
      </c>
      <c r="G331" s="35" t="n">
        <f aca="false">$W$2*E331</f>
        <v>10684.6318627855</v>
      </c>
      <c r="H331" s="33" t="n">
        <f aca="false">E331*TAN(C331*PI()/180)</f>
        <v>3927.58215787781</v>
      </c>
      <c r="I331" s="35" t="n">
        <f aca="false">$W$2*H331</f>
        <v>1767.41197104501</v>
      </c>
      <c r="J331" s="36" t="n">
        <v>2.33425</v>
      </c>
      <c r="K331" s="35" t="n">
        <f aca="false">(J331-1)/10*$R$2^2*PI()/4</f>
        <v>1090.25336649337</v>
      </c>
      <c r="L331" s="35" t="n">
        <f aca="false">G331+K331</f>
        <v>11774.8852292788</v>
      </c>
      <c r="M331" s="37" t="n">
        <f aca="false">L331*TAN(C331*PI()/180)</f>
        <v>1947.75761852811</v>
      </c>
      <c r="N331" s="31"/>
    </row>
    <row r="332" customFormat="false" ht="12.75" hidden="false" customHeight="false" outlineLevel="0" collapsed="false">
      <c r="A332" s="32" t="n">
        <f aca="false">A331+1</f>
        <v>148</v>
      </c>
      <c r="B332" s="33" t="n">
        <f aca="false">S$2+P$2-SQRT(S$2^2-P$2^2*SIN(A332*PI()/180)^2)-P$2*COS(A332*PI()/180)</f>
        <v>79.8689380448994</v>
      </c>
      <c r="C332" s="34" t="n">
        <f aca="false">ASIN($P$2/$S$2*SIN(A332*PI()/180))*180/PI()</f>
        <v>9.13654655994578</v>
      </c>
      <c r="D332" s="33" t="n">
        <f aca="false">(P$2^2*(PI()*U$2/30)*SIN(A332*PI()/180)*COS(A332*PI()/180)/SQRT(S$2^2-P$2^2*SIN(A332*PI()/180)^2)+P$2*(PI()*U$2/30)*SIN(A332*PI()/180))/1000</f>
        <v>14.7996384992414</v>
      </c>
      <c r="E332" s="35" t="n">
        <f aca="false">-1*(PI()^2*U$2^2*P$2*COS(PI()*A332/180)/900+SQRT(2)*PI()^2*U$2^2*P$2^2*(4*(2*S$2^2-P$2^2)*COS(PI()*A332/90)+P$2^2*(COS(PI()*A332/45)+3))/(3600*(P$2^2*COS(PI()*A332/90)+2*S$2^2-P$2^2)^(3/2)))/1000</f>
        <v>23745.8429972537</v>
      </c>
      <c r="F332" s="33" t="n">
        <f aca="false">E332/1000</f>
        <v>23.7458429972537</v>
      </c>
      <c r="G332" s="35" t="n">
        <f aca="false">$W$2*E332</f>
        <v>10685.6293487642</v>
      </c>
      <c r="H332" s="33" t="n">
        <f aca="false">E332*TAN(C332*PI()/180)</f>
        <v>3819.00446908543</v>
      </c>
      <c r="I332" s="35" t="n">
        <f aca="false">$W$2*H332</f>
        <v>1718.55201108844</v>
      </c>
      <c r="J332" s="36" t="n">
        <v>2.36225</v>
      </c>
      <c r="K332" s="35" t="n">
        <f aca="false">(J332-1)/10*$R$2^2*PI()/4</f>
        <v>1113.13295747094</v>
      </c>
      <c r="L332" s="35" t="n">
        <f aca="false">G332+K332</f>
        <v>11798.7623062351</v>
      </c>
      <c r="M332" s="37" t="n">
        <f aca="false">L332*TAN(C332*PI()/180)</f>
        <v>1897.57533486597</v>
      </c>
      <c r="N332" s="31"/>
    </row>
    <row r="333" customFormat="false" ht="12.75" hidden="false" customHeight="false" outlineLevel="0" collapsed="false">
      <c r="A333" s="32" t="n">
        <f aca="false">A332+1</f>
        <v>149</v>
      </c>
      <c r="B333" s="33" t="n">
        <f aca="false">S$2+P$2-SQRT(S$2^2-P$2^2*SIN(A333*PI()/180)^2)-P$2*COS(A333*PI()/180)</f>
        <v>80.1545622627149</v>
      </c>
      <c r="C333" s="34" t="n">
        <f aca="false">ASIN($P$2/$S$2*SIN(A333*PI()/180))*180/PI()</f>
        <v>8.87787006114994</v>
      </c>
      <c r="D333" s="33" t="n">
        <f aca="false">(P$2^2*(PI()*U$2/30)*SIN(A333*PI()/180)*COS(A333*PI()/180)/SQRT(S$2^2-P$2^2*SIN(A333*PI()/180)^2)+P$2*(PI()*U$2/30)*SIN(A333*PI()/180))/1000</f>
        <v>14.334032682899</v>
      </c>
      <c r="E333" s="35" t="n">
        <f aca="false">-1*(PI()^2*U$2^2*P$2*COS(PI()*A333/180)/900+SQRT(2)*PI()^2*U$2^2*P$2^2*(4*(2*S$2^2-P$2^2)*COS(PI()*A333/90)+P$2^2*(COS(PI()*A333/45)+3))/(3600*(P$2^2*COS(PI()*A333/90)+2*S$2^2-P$2^2)^(3/2)))/1000</f>
        <v>23745.5515359827</v>
      </c>
      <c r="F333" s="33" t="n">
        <f aca="false">E333/1000</f>
        <v>23.7455515359828</v>
      </c>
      <c r="G333" s="35" t="n">
        <f aca="false">$W$2*E333</f>
        <v>10685.4981911922</v>
      </c>
      <c r="H333" s="33" t="n">
        <f aca="false">E333*TAN(C333*PI()/180)</f>
        <v>3709.05831139186</v>
      </c>
      <c r="I333" s="35" t="n">
        <f aca="false">$W$2*H333</f>
        <v>1669.07624012634</v>
      </c>
      <c r="J333" s="36" t="n">
        <v>2.32025</v>
      </c>
      <c r="K333" s="35" t="n">
        <f aca="false">(J333-1)/10*$R$2^2*PI()/4</f>
        <v>1078.81357100459</v>
      </c>
      <c r="L333" s="35" t="n">
        <f aca="false">G333+K333</f>
        <v>11764.3117621968</v>
      </c>
      <c r="M333" s="37" t="n">
        <f aca="false">L333*TAN(C333*PI()/180)</f>
        <v>1837.58706354997</v>
      </c>
      <c r="N333" s="31"/>
    </row>
    <row r="334" customFormat="false" ht="12.75" hidden="false" customHeight="false" outlineLevel="0" collapsed="false">
      <c r="A334" s="32" t="n">
        <f aca="false">A333+1</f>
        <v>150</v>
      </c>
      <c r="B334" s="33" t="n">
        <f aca="false">S$2+P$2-SQRT(S$2^2-P$2^2*SIN(A334*PI()/180)^2)-P$2*COS(A334*PI()/180)</f>
        <v>80.4310571604119</v>
      </c>
      <c r="C334" s="34" t="n">
        <f aca="false">ASIN($P$2/$S$2*SIN(A334*PI()/180))*180/PI()</f>
        <v>8.61665161997514</v>
      </c>
      <c r="D334" s="33" t="n">
        <f aca="false">(P$2^2*(PI()*U$2/30)*SIN(A334*PI()/180)*COS(A334*PI()/180)/SQRT(S$2^2-P$2^2*SIN(A334*PI()/180)^2)+P$2*(PI()*U$2/30)*SIN(A334*PI()/180))/1000</f>
        <v>13.8684552952603</v>
      </c>
      <c r="E334" s="35" t="n">
        <f aca="false">-1*(PI()^2*U$2^2*P$2*COS(PI()*A334/180)/900+SQRT(2)*PI()^2*U$2^2*P$2^2*(4*(2*S$2^2-P$2^2)*COS(PI()*A334/90)+P$2^2*(COS(PI()*A334/45)+3))/(3600*(P$2^2*COS(PI()*A334/90)+2*S$2^2-P$2^2)^(3/2)))/1000</f>
        <v>23742.9808358947</v>
      </c>
      <c r="F334" s="33" t="n">
        <f aca="false">E334/1000</f>
        <v>23.7429808358947</v>
      </c>
      <c r="G334" s="35" t="n">
        <f aca="false">$W$2*E334</f>
        <v>10684.3413761526</v>
      </c>
      <c r="H334" s="33" t="n">
        <f aca="false">E334*TAN(C334*PI()/180)</f>
        <v>3597.84670271125</v>
      </c>
      <c r="I334" s="35" t="n">
        <f aca="false">$W$2*H334</f>
        <v>1619.03101622006</v>
      </c>
      <c r="J334" s="36" t="n">
        <v>2.23625</v>
      </c>
      <c r="K334" s="35" t="n">
        <f aca="false">(J334-1)/10*$R$2^2*PI()/4</f>
        <v>1010.1747980719</v>
      </c>
      <c r="L334" s="35" t="n">
        <f aca="false">G334+K334</f>
        <v>11694.5161742245</v>
      </c>
      <c r="M334" s="37" t="n">
        <f aca="false">L334*TAN(C334*PI()/180)</f>
        <v>1772.10590144721</v>
      </c>
      <c r="N334" s="31"/>
    </row>
    <row r="335" customFormat="false" ht="12.75" hidden="false" customHeight="false" outlineLevel="0" collapsed="false">
      <c r="A335" s="32" t="n">
        <f aca="false">A334+1</f>
        <v>151</v>
      </c>
      <c r="B335" s="33" t="n">
        <f aca="false">S$2+P$2-SQRT(S$2^2-P$2^2*SIN(A335*PI()/180)^2)-P$2*COS(A335*PI()/180)</f>
        <v>80.6984237192314</v>
      </c>
      <c r="C335" s="34" t="n">
        <f aca="false">ASIN($P$2/$S$2*SIN(A335*PI()/180))*180/PI()</f>
        <v>8.35297064289762</v>
      </c>
      <c r="D335" s="33" t="n">
        <f aca="false">(P$2^2*(PI()*U$2/30)*SIN(A335*PI()/180)*COS(A335*PI()/180)/SQRT(S$2^2-P$2^2*SIN(A335*PI()/180)^2)+P$2*(PI()*U$2/30)*SIN(A335*PI()/180))/1000</f>
        <v>13.4029488403441</v>
      </c>
      <c r="E335" s="35" t="n">
        <f aca="false">-1*(PI()^2*U$2^2*P$2*COS(PI()*A335/180)/900+SQRT(2)*PI()^2*U$2^2*P$2^2*(4*(2*S$2^2-P$2^2)*COS(PI()*A335/90)+P$2^2*(COS(PI()*A335/45)+3))/(3600*(P$2^2*COS(PI()*A335/90)+2*S$2^2-P$2^2)^(3/2)))/1000</f>
        <v>23738.3527959139</v>
      </c>
      <c r="F335" s="33" t="n">
        <f aca="false">E335/1000</f>
        <v>23.7383527959139</v>
      </c>
      <c r="G335" s="35" t="n">
        <f aca="false">$W$2*E335</f>
        <v>10682.2587581613</v>
      </c>
      <c r="H335" s="33" t="n">
        <f aca="false">E335*TAN(C335*PI()/180)</f>
        <v>3485.46764835858</v>
      </c>
      <c r="I335" s="35" t="n">
        <f aca="false">$W$2*H335</f>
        <v>1568.46044176136</v>
      </c>
      <c r="J335" s="36" t="n">
        <v>2.22225</v>
      </c>
      <c r="K335" s="35" t="n">
        <f aca="false">(J335-1)/10*$R$2^2*PI()/4</f>
        <v>998.735002583117</v>
      </c>
      <c r="L335" s="35" t="n">
        <f aca="false">G335+K335</f>
        <v>11680.9937607444</v>
      </c>
      <c r="M335" s="37" t="n">
        <f aca="false">L335*TAN(C335*PI()/180)</f>
        <v>1715.10324257886</v>
      </c>
      <c r="N335" s="31"/>
    </row>
    <row r="336" customFormat="false" ht="12.75" hidden="false" customHeight="false" outlineLevel="0" collapsed="false">
      <c r="A336" s="32" t="n">
        <f aca="false">A335+1</f>
        <v>152</v>
      </c>
      <c r="B336" s="33" t="n">
        <f aca="false">S$2+P$2-SQRT(S$2^2-P$2^2*SIN(A336*PI()/180)^2)-P$2*COS(A336*PI()/180)</f>
        <v>80.9566637116211</v>
      </c>
      <c r="C336" s="34" t="n">
        <f aca="false">ASIN($P$2/$S$2*SIN(A336*PI()/180))*180/PI()</f>
        <v>8.08690685549956</v>
      </c>
      <c r="D336" s="33" t="n">
        <f aca="false">(P$2^2*(PI()*U$2/30)*SIN(A336*PI()/180)*COS(A336*PI()/180)/SQRT(S$2^2-P$2^2*SIN(A336*PI()/180)^2)+P$2*(PI()*U$2/30)*SIN(A336*PI()/180))/1000</f>
        <v>12.9375515402793</v>
      </c>
      <c r="E336" s="35" t="n">
        <f aca="false">-1*(PI()^2*U$2^2*P$2*COS(PI()*A336/180)/900+SQRT(2)*PI()^2*U$2^2*P$2^2*(4*(2*S$2^2-P$2^2)*COS(PI()*A336/90)+P$2^2*(COS(PI()*A336/45)+3))/(3600*(P$2^2*COS(PI()*A336/90)+2*S$2^2-P$2^2)^(3/2)))/1000</f>
        <v>23731.882254218</v>
      </c>
      <c r="F336" s="33" t="n">
        <f aca="false">E336/1000</f>
        <v>23.731882254218</v>
      </c>
      <c r="G336" s="35" t="n">
        <f aca="false">$W$2*E336</f>
        <v>10679.3470143981</v>
      </c>
      <c r="H336" s="33" t="n">
        <f aca="false">E336*TAN(C336*PI()/180)</f>
        <v>3372.0141690928</v>
      </c>
      <c r="I336" s="35" t="n">
        <f aca="false">$W$2*H336</f>
        <v>1517.40637609176</v>
      </c>
      <c r="J336" s="36" t="n">
        <v>2.26425</v>
      </c>
      <c r="K336" s="35" t="n">
        <f aca="false">(J336-1)/10*$R$2^2*PI()/4</f>
        <v>1033.05438904946</v>
      </c>
      <c r="L336" s="35" t="n">
        <f aca="false">G336+K336</f>
        <v>11712.4014034476</v>
      </c>
      <c r="M336" s="37" t="n">
        <f aca="false">L336*TAN(C336*PI()/180)</f>
        <v>1664.19094210313</v>
      </c>
      <c r="N336" s="31"/>
    </row>
    <row r="337" customFormat="false" ht="12.75" hidden="false" customHeight="false" outlineLevel="0" collapsed="false">
      <c r="A337" s="32" t="n">
        <f aca="false">A336+1</f>
        <v>153</v>
      </c>
      <c r="B337" s="33" t="n">
        <f aca="false">S$2+P$2-SQRT(S$2^2-P$2^2*SIN(A337*PI()/180)^2)-P$2*COS(A337*PI()/180)</f>
        <v>81.2057796186398</v>
      </c>
      <c r="C337" s="34" t="n">
        <f aca="false">ASIN($P$2/$S$2*SIN(A337*PI()/180))*180/PI()</f>
        <v>7.81854028149079</v>
      </c>
      <c r="D337" s="33" t="n">
        <f aca="false">(P$2^2*(PI()*U$2/30)*SIN(A337*PI()/180)*COS(A337*PI()/180)/SQRT(S$2^2-P$2^2*SIN(A337*PI()/180)^2)+P$2*(PI()*U$2/30)*SIN(A337*PI()/180))/1000</f>
        <v>12.4722974746268</v>
      </c>
      <c r="E337" s="35" t="n">
        <f aca="false">-1*(PI()^2*U$2^2*P$2*COS(PI()*A337/180)/900+SQRT(2)*PI()^2*U$2^2*P$2^2*(4*(2*S$2^2-P$2^2)*COS(PI()*A337/90)+P$2^2*(COS(PI()*A337/45)+3))/(3600*(P$2^2*COS(PI()*A337/90)+2*S$2^2-P$2^2)^(3/2)))/1000</f>
        <v>23723.7769012182</v>
      </c>
      <c r="F337" s="33" t="n">
        <f aca="false">E337/1000</f>
        <v>23.7237769012182</v>
      </c>
      <c r="G337" s="35" t="n">
        <f aca="false">$W$2*E337</f>
        <v>10675.6996055482</v>
      </c>
      <c r="H337" s="33" t="n">
        <f aca="false">E337*TAN(C337*PI()/180)</f>
        <v>3257.5743457478</v>
      </c>
      <c r="I337" s="35" t="n">
        <f aca="false">$W$2*H337</f>
        <v>1465.90845558651</v>
      </c>
      <c r="J337" s="36" t="n">
        <v>2.27825</v>
      </c>
      <c r="K337" s="35" t="n">
        <f aca="false">(J337-1)/10*$R$2^2*PI()/4</f>
        <v>1044.49418453825</v>
      </c>
      <c r="L337" s="35" t="n">
        <f aca="false">G337+K337</f>
        <v>11720.1937900864</v>
      </c>
      <c r="M337" s="37" t="n">
        <f aca="false">L337*TAN(C337*PI()/180)</f>
        <v>1609.33070550911</v>
      </c>
      <c r="N337" s="31"/>
    </row>
    <row r="338" customFormat="false" ht="12.75" hidden="false" customHeight="false" outlineLevel="0" collapsed="false">
      <c r="A338" s="32" t="n">
        <f aca="false">A337+1</f>
        <v>154</v>
      </c>
      <c r="B338" s="33" t="n">
        <f aca="false">S$2+P$2-SQRT(S$2^2-P$2^2*SIN(A338*PI()/180)^2)-P$2*COS(A338*PI()/180)</f>
        <v>81.4457745501094</v>
      </c>
      <c r="C338" s="34" t="n">
        <f aca="false">ASIN($P$2/$S$2*SIN(A338*PI()/180))*180/PI()</f>
        <v>7.54795122269266</v>
      </c>
      <c r="D338" s="33" t="n">
        <f aca="false">(P$2^2*(PI()*U$2/30)*SIN(A338*PI()/180)*COS(A338*PI()/180)/SQRT(S$2^2-P$2^2*SIN(A338*PI()/180)^2)+P$2*(PI()*U$2/30)*SIN(A338*PI()/180))/1000</f>
        <v>12.0072167212722</v>
      </c>
      <c r="E338" s="35" t="n">
        <f aca="false">-1*(PI()^2*U$2^2*P$2*COS(PI()*A338/180)/900+SQRT(2)*PI()^2*U$2^2*P$2^2*(4*(2*S$2^2-P$2^2)*COS(PI()*A338/90)+P$2^2*(COS(PI()*A338/45)+3))/(3600*(P$2^2*COS(PI()*A338/90)+2*S$2^2-P$2^2)^(3/2)))/1000</f>
        <v>23714.2372062238</v>
      </c>
      <c r="F338" s="33" t="n">
        <f aca="false">E338/1000</f>
        <v>23.7142372062238</v>
      </c>
      <c r="G338" s="35" t="n">
        <f aca="false">$W$2*E338</f>
        <v>10671.4067428007</v>
      </c>
      <c r="H338" s="33" t="n">
        <f aca="false">E338*TAN(C338*PI()/180)</f>
        <v>3142.2313794386</v>
      </c>
      <c r="I338" s="35" t="n">
        <f aca="false">$W$2*H338</f>
        <v>1414.00412074737</v>
      </c>
      <c r="J338" s="36" t="n">
        <v>2.29225</v>
      </c>
      <c r="K338" s="35" t="n">
        <f aca="false">(J338-1)/10*$R$2^2*PI()/4</f>
        <v>1055.93398002703</v>
      </c>
      <c r="L338" s="35" t="n">
        <f aca="false">G338+K338</f>
        <v>11727.3407228277</v>
      </c>
      <c r="M338" s="37" t="n">
        <f aca="false">L338*TAN(C338*PI()/180)</f>
        <v>1553.91960096301</v>
      </c>
      <c r="N338" s="31"/>
    </row>
    <row r="339" customFormat="false" ht="12.75" hidden="false" customHeight="false" outlineLevel="0" collapsed="false">
      <c r="A339" s="32" t="n">
        <f aca="false">A338+1</f>
        <v>155</v>
      </c>
      <c r="B339" s="33" t="n">
        <f aca="false">S$2+P$2-SQRT(S$2^2-P$2^2*SIN(A339*PI()/180)^2)-P$2*COS(A339*PI()/180)</f>
        <v>81.6766521675432</v>
      </c>
      <c r="C339" s="34" t="n">
        <f aca="false">ASIN($P$2/$S$2*SIN(A339*PI()/180))*180/PI()</f>
        <v>7.27522023996765</v>
      </c>
      <c r="D339" s="33" t="n">
        <f aca="false">(P$2^2*(PI()*U$2/30)*SIN(A339*PI()/180)*COS(A339*PI()/180)/SQRT(S$2^2-P$2^2*SIN(A339*PI()/180)^2)+P$2*(PI()*U$2/30)*SIN(A339*PI()/180))/1000</f>
        <v>11.5423354986313</v>
      </c>
      <c r="E339" s="35" t="n">
        <f aca="false">-1*(PI()^2*U$2^2*P$2*COS(PI()*A339/180)/900+SQRT(2)*PI()^2*U$2^2*P$2^2*(4*(2*S$2^2-P$2^2)*COS(PI()*A339/90)+P$2^2*(COS(PI()*A339/45)+3))/(3600*(P$2^2*COS(PI()*A339/90)+2*S$2^2-P$2^2)^(3/2)))/1000</f>
        <v>23703.4563567932</v>
      </c>
      <c r="F339" s="33" t="n">
        <f aca="false">E339/1000</f>
        <v>23.7034563567932</v>
      </c>
      <c r="G339" s="35" t="n">
        <f aca="false">$W$2*E339</f>
        <v>10666.5553605569</v>
      </c>
      <c r="H339" s="33" t="n">
        <f aca="false">E339*TAN(C339*PI()/180)</f>
        <v>3026.06366634855</v>
      </c>
      <c r="I339" s="35" t="n">
        <f aca="false">$W$2*H339</f>
        <v>1361.72864985685</v>
      </c>
      <c r="J339" s="36" t="n">
        <v>2.25025</v>
      </c>
      <c r="K339" s="35" t="n">
        <f aca="false">(J339-1)/10*$R$2^2*PI()/4</f>
        <v>1021.61459356068</v>
      </c>
      <c r="L339" s="35" t="n">
        <f aca="false">G339+K339</f>
        <v>11688.1699541176</v>
      </c>
      <c r="M339" s="37" t="n">
        <f aca="false">L339*TAN(C339*PI()/180)</f>
        <v>1492.15143529588</v>
      </c>
      <c r="N339" s="31"/>
    </row>
    <row r="340" customFormat="false" ht="12.75" hidden="false" customHeight="false" outlineLevel="0" collapsed="false">
      <c r="A340" s="32" t="n">
        <f aca="false">A339+1</f>
        <v>156</v>
      </c>
      <c r="B340" s="33" t="n">
        <f aca="false">S$2+P$2-SQRT(S$2^2-P$2^2*SIN(A340*PI()/180)^2)-P$2*COS(A340*PI()/180)</f>
        <v>81.8984166098728</v>
      </c>
      <c r="C340" s="34" t="n">
        <f aca="false">ASIN($P$2/$S$2*SIN(A340*PI()/180))*180/PI()</f>
        <v>7.00042813507655</v>
      </c>
      <c r="D340" s="33" t="n">
        <f aca="false">(P$2^2*(PI()*U$2/30)*SIN(A340*PI()/180)*COS(A340*PI()/180)/SQRT(S$2^2-P$2^2*SIN(A340*PI()/180)^2)+P$2*(PI()*U$2/30)*SIN(A340*PI()/180))/1000</f>
        <v>11.0776763089268</v>
      </c>
      <c r="E340" s="35" t="n">
        <f aca="false">-1*(PI()^2*U$2^2*P$2*COS(PI()*A340/180)/900+SQRT(2)*PI()^2*U$2^2*P$2^2*(4*(2*S$2^2-P$2^2)*COS(PI()*A340/90)+P$2^2*(COS(PI()*A340/45)+3))/(3600*(P$2^2*COS(PI()*A340/90)+2*S$2^2-P$2^2)^(3/2)))/1000</f>
        <v>23691.6202097815</v>
      </c>
      <c r="F340" s="33" t="n">
        <f aca="false">E340/1000</f>
        <v>23.6916202097815</v>
      </c>
      <c r="G340" s="35" t="n">
        <f aca="false">$W$2*E340</f>
        <v>10661.2290944017</v>
      </c>
      <c r="H340" s="33" t="n">
        <f aca="false">E340*TAN(C340*PI()/180)</f>
        <v>2909.14488612604</v>
      </c>
      <c r="I340" s="35" t="n">
        <f aca="false">$W$2*H340</f>
        <v>1309.11519875672</v>
      </c>
      <c r="J340" s="36" t="n">
        <v>2.22225</v>
      </c>
      <c r="K340" s="35" t="n">
        <f aca="false">(J340-1)/10*$R$2^2*PI()/4</f>
        <v>998.735002583117</v>
      </c>
      <c r="L340" s="35" t="n">
        <f aca="false">G340+K340</f>
        <v>11659.9640969848</v>
      </c>
      <c r="M340" s="37" t="n">
        <f aca="false">L340*TAN(C340*PI()/180)</f>
        <v>1431.75201293966</v>
      </c>
      <c r="N340" s="31"/>
    </row>
    <row r="341" customFormat="false" ht="12.75" hidden="false" customHeight="false" outlineLevel="0" collapsed="false">
      <c r="A341" s="32" t="n">
        <f aca="false">A340+1</f>
        <v>157</v>
      </c>
      <c r="B341" s="33" t="n">
        <f aca="false">S$2+P$2-SQRT(S$2^2-P$2^2*SIN(A341*PI()/180)^2)-P$2*COS(A341*PI()/180)</f>
        <v>82.1110724219935</v>
      </c>
      <c r="C341" s="34" t="n">
        <f aca="false">ASIN($P$2/$S$2*SIN(A341*PI()/180))*180/PI()</f>
        <v>6.72365593344265</v>
      </c>
      <c r="D341" s="33" t="n">
        <f aca="false">(P$2^2*(PI()*U$2/30)*SIN(A341*PI()/180)*COS(A341*PI()/180)/SQRT(S$2^2-P$2^2*SIN(A341*PI()/180)^2)+P$2*(PI()*U$2/30)*SIN(A341*PI()/180))/1000</f>
        <v>10.6132580823199</v>
      </c>
      <c r="E341" s="35" t="n">
        <f aca="false">-1*(PI()^2*U$2^2*P$2*COS(PI()*A341/180)/900+SQRT(2)*PI()^2*U$2^2*P$2^2*(4*(2*S$2^2-P$2^2)*COS(PI()*A341/90)+P$2^2*(COS(PI()*A341/45)+3))/(3600*(P$2^2*COS(PI()*A341/90)+2*S$2^2-P$2^2)^(3/2)))/1000</f>
        <v>23678.9072531081</v>
      </c>
      <c r="F341" s="33" t="n">
        <f aca="false">E341/1000</f>
        <v>23.6789072531081</v>
      </c>
      <c r="G341" s="35" t="n">
        <f aca="false">$W$2*E341</f>
        <v>10655.5082638987</v>
      </c>
      <c r="H341" s="33" t="n">
        <f aca="false">E341*TAN(C341*PI()/180)</f>
        <v>2791.54410294649</v>
      </c>
      <c r="I341" s="35" t="n">
        <f aca="false">$W$2*H341</f>
        <v>1256.19484632592</v>
      </c>
      <c r="J341" s="36" t="n">
        <v>2.18025</v>
      </c>
      <c r="K341" s="35" t="n">
        <f aca="false">(J341-1)/10*$R$2^2*PI()/4</f>
        <v>964.415616116772</v>
      </c>
      <c r="L341" s="35" t="n">
        <f aca="false">G341+K341</f>
        <v>11619.9238800154</v>
      </c>
      <c r="M341" s="37" t="n">
        <f aca="false">L341*TAN(C341*PI()/180)</f>
        <v>1369.89133988378</v>
      </c>
      <c r="N341" s="31"/>
    </row>
    <row r="342" customFormat="false" ht="12.75" hidden="false" customHeight="false" outlineLevel="0" collapsed="false">
      <c r="A342" s="32" t="n">
        <f aca="false">A341+1</f>
        <v>158</v>
      </c>
      <c r="B342" s="33" t="n">
        <f aca="false">S$2+P$2-SQRT(S$2^2-P$2^2*SIN(A342*PI()/180)^2)-P$2*COS(A342*PI()/180)</f>
        <v>82.3146244861427</v>
      </c>
      <c r="C342" s="34" t="n">
        <f aca="false">ASIN($P$2/$S$2*SIN(A342*PI()/180))*180/PI()</f>
        <v>6.4449848678008</v>
      </c>
      <c r="D342" s="33" t="n">
        <f aca="false">(P$2^2*(PI()*U$2/30)*SIN(A342*PI()/180)*COS(A342*PI()/180)/SQRT(S$2^2-P$2^2*SIN(A342*PI()/180)^2)+P$2*(PI()*U$2/30)*SIN(A342*PI()/180))/1000</f>
        <v>10.1490963216931</v>
      </c>
      <c r="E342" s="35" t="n">
        <f aca="false">-1*(PI()^2*U$2^2*P$2*COS(PI()*A342/180)/900+SQRT(2)*PI()^2*U$2^2*P$2^2*(4*(2*S$2^2-P$2^2)*COS(PI()*A342/90)+P$2^2*(COS(PI()*A342/45)+3))/(3600*(P$2^2*COS(PI()*A342/90)+2*S$2^2-P$2^2)^(3/2)))/1000</f>
        <v>23665.4885772861</v>
      </c>
      <c r="F342" s="33" t="n">
        <f aca="false">E342/1000</f>
        <v>23.6654885772861</v>
      </c>
      <c r="G342" s="35" t="n">
        <f aca="false">$W$2*E342</f>
        <v>10649.4698597788</v>
      </c>
      <c r="H342" s="33" t="n">
        <f aca="false">E342*TAN(C342*PI()/180)</f>
        <v>2673.32587832544</v>
      </c>
      <c r="I342" s="35" t="n">
        <f aca="false">$W$2*H342</f>
        <v>1202.99664524645</v>
      </c>
      <c r="J342" s="36" t="n">
        <v>2.16625</v>
      </c>
      <c r="K342" s="35" t="n">
        <f aca="false">(J342-1)/10*$R$2^2*PI()/4</f>
        <v>952.97582062799</v>
      </c>
      <c r="L342" s="35" t="n">
        <f aca="false">G342+K342</f>
        <v>11602.4456804068</v>
      </c>
      <c r="M342" s="37" t="n">
        <f aca="false">L342*TAN(C342*PI()/180)</f>
        <v>1310.64770490589</v>
      </c>
      <c r="N342" s="31"/>
    </row>
    <row r="343" customFormat="false" ht="12.75" hidden="false" customHeight="false" outlineLevel="0" collapsed="false">
      <c r="A343" s="32" t="n">
        <f aca="false">A342+1</f>
        <v>159</v>
      </c>
      <c r="B343" s="33" t="n">
        <f aca="false">S$2+P$2-SQRT(S$2^2-P$2^2*SIN(A343*PI()/180)^2)-P$2*COS(A343*PI()/180)</f>
        <v>82.5090779561213</v>
      </c>
      <c r="C343" s="34" t="n">
        <f aca="false">ASIN($P$2/$S$2*SIN(A343*PI()/180))*180/PI()</f>
        <v>6.16449636270738</v>
      </c>
      <c r="D343" s="33" t="n">
        <f aca="false">(P$2^2*(PI()*U$2/30)*SIN(A343*PI()/180)*COS(A343*PI()/180)/SQRT(S$2^2-P$2^2*SIN(A343*PI()/180)^2)+P$2*(PI()*U$2/30)*SIN(A343*PI()/180))/1000</f>
        <v>9.68520324790369</v>
      </c>
      <c r="E343" s="35" t="n">
        <f aca="false">-1*(PI()^2*U$2^2*P$2*COS(PI()*A343/180)/900+SQRT(2)*PI()^2*U$2^2*P$2^2*(4*(2*S$2^2-P$2^2)*COS(PI()*A343/90)+P$2^2*(COS(PI()*A343/45)+3))/(3600*(P$2^2*COS(PI()*A343/90)+2*S$2^2-P$2^2)^(3/2)))/1000</f>
        <v>23651.5278557737</v>
      </c>
      <c r="F343" s="33" t="n">
        <f aca="false">E343/1000</f>
        <v>23.6515278557737</v>
      </c>
      <c r="G343" s="35" t="n">
        <f aca="false">$W$2*E343</f>
        <v>10643.1875350982</v>
      </c>
      <c r="H343" s="33" t="n">
        <f aca="false">E343*TAN(C343*PI()/180)</f>
        <v>2554.5503948021</v>
      </c>
      <c r="I343" s="35" t="n">
        <f aca="false">$W$2*H343</f>
        <v>1149.54767766094</v>
      </c>
      <c r="J343" s="36" t="n">
        <v>2.18025</v>
      </c>
      <c r="K343" s="35" t="n">
        <f aca="false">(J343-1)/10*$R$2^2*PI()/4</f>
        <v>964.415616116772</v>
      </c>
      <c r="L343" s="35" t="n">
        <f aca="false">G343+K343</f>
        <v>11607.6031512149</v>
      </c>
      <c r="M343" s="37" t="n">
        <f aca="false">L343*TAN(C343*PI()/180)</f>
        <v>1253.71212352371</v>
      </c>
      <c r="N343" s="31"/>
    </row>
    <row r="344" customFormat="false" ht="12.75" hidden="false" customHeight="false" outlineLevel="0" collapsed="false">
      <c r="A344" s="32" t="n">
        <f aca="false">A343+1</f>
        <v>160</v>
      </c>
      <c r="B344" s="33" t="n">
        <f aca="false">S$2+P$2-SQRT(S$2^2-P$2^2*SIN(A344*PI()/180)^2)-P$2*COS(A344*PI()/180)</f>
        <v>82.6944381943672</v>
      </c>
      <c r="C344" s="34" t="n">
        <f aca="false">ASIN($P$2/$S$2*SIN(A344*PI()/180))*180/PI()</f>
        <v>5.88227201988548</v>
      </c>
      <c r="D344" s="33" t="n">
        <f aca="false">(P$2^2*(PI()*U$2/30)*SIN(A344*PI()/180)*COS(A344*PI()/180)/SQRT(S$2^2-P$2^2*SIN(A344*PI()/180)^2)+P$2*(PI()*U$2/30)*SIN(A344*PI()/180))/1000</f>
        <v>9.22158794534388</v>
      </c>
      <c r="E344" s="35" t="n">
        <f aca="false">-1*(PI()^2*U$2^2*P$2*COS(PI()*A344/180)/900+SQRT(2)*PI()^2*U$2^2*P$2^2*(4*(2*S$2^2-P$2^2)*COS(PI()*A344/90)+P$2^2*(COS(PI()*A344/45)+3))/(3600*(P$2^2*COS(PI()*A344/90)+2*S$2^2-P$2^2)^(3/2)))/1000</f>
        <v>23637.1813332344</v>
      </c>
      <c r="F344" s="33" t="n">
        <f aca="false">E344/1000</f>
        <v>23.6371813332344</v>
      </c>
      <c r="G344" s="35" t="n">
        <f aca="false">$W$2*E344</f>
        <v>10636.7315999555</v>
      </c>
      <c r="H344" s="33" t="n">
        <f aca="false">E344*TAN(C344*PI()/180)</f>
        <v>2435.27358964797</v>
      </c>
      <c r="I344" s="35" t="n">
        <f aca="false">$W$2*H344</f>
        <v>1095.87311534159</v>
      </c>
      <c r="J344" s="36" t="n">
        <v>2.22225</v>
      </c>
      <c r="K344" s="35" t="n">
        <f aca="false">(J344-1)/10*$R$2^2*PI()/4</f>
        <v>998.735002583117</v>
      </c>
      <c r="L344" s="35" t="n">
        <f aca="false">G344+K344</f>
        <v>11635.4666025386</v>
      </c>
      <c r="M344" s="37" t="n">
        <f aca="false">L344*TAN(C344*PI()/180)</f>
        <v>1198.77002764931</v>
      </c>
      <c r="N344" s="31"/>
    </row>
    <row r="345" customFormat="false" ht="12.75" hidden="false" customHeight="false" outlineLevel="0" collapsed="false">
      <c r="A345" s="32" t="n">
        <f aca="false">A344+1</f>
        <v>161</v>
      </c>
      <c r="B345" s="33" t="n">
        <f aca="false">S$2+P$2-SQRT(S$2^2-P$2^2*SIN(A345*PI()/180)^2)-P$2*COS(A345*PI()/180)</f>
        <v>82.8707107118845</v>
      </c>
      <c r="C345" s="34" t="n">
        <f aca="false">ASIN($P$2/$S$2*SIN(A345*PI()/180))*180/PI()</f>
        <v>5.59839360437824</v>
      </c>
      <c r="D345" s="33" t="n">
        <f aca="false">(P$2^2*(PI()*U$2/30)*SIN(A345*PI()/180)*COS(A345*PI()/180)/SQRT(S$2^2-P$2^2*SIN(A345*PI()/180)^2)+P$2*(PI()*U$2/30)*SIN(A345*PI()/180))/1000</f>
        <v>8.75825650766</v>
      </c>
      <c r="E345" s="35" t="n">
        <f aca="false">-1*(PI()^2*U$2^2*P$2*COS(PI()*A345/180)/900+SQRT(2)*PI()^2*U$2^2*P$2^2*(4*(2*S$2^2-P$2^2)*COS(PI()*A345/90)+P$2^2*(COS(PI()*A345/45)+3))/(3600*(P$2^2*COS(PI()*A345/90)+2*S$2^2-P$2^2)^(3/2)))/1000</f>
        <v>23622.5978208176</v>
      </c>
      <c r="F345" s="33" t="n">
        <f aca="false">E345/1000</f>
        <v>23.6225978208176</v>
      </c>
      <c r="G345" s="35" t="n">
        <f aca="false">$W$2*E345</f>
        <v>10630.1690193679</v>
      </c>
      <c r="H345" s="33" t="n">
        <f aca="false">E345*TAN(C345*PI()/180)</f>
        <v>2315.54729779283</v>
      </c>
      <c r="I345" s="35" t="n">
        <f aca="false">$W$2*H345</f>
        <v>1041.99628400677</v>
      </c>
      <c r="J345" s="36" t="n">
        <v>2.22225</v>
      </c>
      <c r="K345" s="35" t="n">
        <f aca="false">(J345-1)/10*$R$2^2*PI()/4</f>
        <v>998.735002583117</v>
      </c>
      <c r="L345" s="35" t="n">
        <f aca="false">G345+K345</f>
        <v>11628.904021951</v>
      </c>
      <c r="M345" s="37" t="n">
        <f aca="false">L345*TAN(C345*PI()/180)</f>
        <v>1139.89483665471</v>
      </c>
      <c r="N345" s="31"/>
    </row>
    <row r="346" customFormat="false" ht="12.75" hidden="false" customHeight="false" outlineLevel="0" collapsed="false">
      <c r="A346" s="32" t="n">
        <f aca="false">A345+1</f>
        <v>162</v>
      </c>
      <c r="B346" s="33" t="n">
        <f aca="false">S$2+P$2-SQRT(S$2^2-P$2^2*SIN(A346*PI()/180)^2)-P$2*COS(A346*PI()/180)</f>
        <v>83.0379011110304</v>
      </c>
      <c r="C346" s="34" t="n">
        <f aca="false">ASIN($P$2/$S$2*SIN(A346*PI()/180))*180/PI()</f>
        <v>5.31294303148187</v>
      </c>
      <c r="D346" s="33" t="n">
        <f aca="false">(P$2^2*(PI()*U$2/30)*SIN(A346*PI()/180)*COS(A346*PI()/180)/SQRT(S$2^2-P$2^2*SIN(A346*PI()/180)^2)+P$2*(PI()*U$2/30)*SIN(A346*PI()/180))/1000</f>
        <v>8.29521218350314</v>
      </c>
      <c r="E346" s="35" t="n">
        <f aca="false">-1*(PI()^2*U$2^2*P$2*COS(PI()*A346/180)/900+SQRT(2)*PI()^2*U$2^2*P$2^2*(4*(2*S$2^2-P$2^2)*COS(PI()*A346/90)+P$2^2*(COS(PI()*A346/45)+3))/(3600*(P$2^2*COS(PI()*A346/90)+2*S$2^2-P$2^2)^(3/2)))/1000</f>
        <v>23607.9186976012</v>
      </c>
      <c r="F346" s="33" t="n">
        <f aca="false">E346/1000</f>
        <v>23.6079186976012</v>
      </c>
      <c r="G346" s="35" t="n">
        <f aca="false">$W$2*E346</f>
        <v>10623.5634139205</v>
      </c>
      <c r="H346" s="33" t="n">
        <f aca="false">E346*TAN(C346*PI()/180)</f>
        <v>2195.41940319894</v>
      </c>
      <c r="I346" s="35" t="n">
        <f aca="false">$W$2*H346</f>
        <v>987.938731439522</v>
      </c>
      <c r="J346" s="36" t="n">
        <v>2.15225</v>
      </c>
      <c r="K346" s="35" t="n">
        <f aca="false">(J346-1)/10*$R$2^2*PI()/4</f>
        <v>941.536025139208</v>
      </c>
      <c r="L346" s="35" t="n">
        <f aca="false">G346+K346</f>
        <v>11565.0994390597</v>
      </c>
      <c r="M346" s="37" t="n">
        <f aca="false">L346*TAN(C346*PI()/180)</f>
        <v>1075.49691413571</v>
      </c>
      <c r="N346" s="31"/>
    </row>
    <row r="347" customFormat="false" ht="12.75" hidden="false" customHeight="false" outlineLevel="0" collapsed="false">
      <c r="A347" s="32" t="n">
        <f aca="false">A346+1</f>
        <v>163</v>
      </c>
      <c r="B347" s="33" t="n">
        <f aca="false">S$2+P$2-SQRT(S$2^2-P$2^2*SIN(A347*PI()/180)^2)-P$2*COS(A347*PI()/180)</f>
        <v>83.196015031159</v>
      </c>
      <c r="C347" s="34" t="n">
        <f aca="false">ASIN($P$2/$S$2*SIN(A347*PI()/180))*180/PI()</f>
        <v>5.02600235442841</v>
      </c>
      <c r="D347" s="33" t="n">
        <f aca="false">(P$2^2*(PI()*U$2/30)*SIN(A347*PI()/180)*COS(A347*PI()/180)/SQRT(S$2^2-P$2^2*SIN(A347*PI()/180)^2)+P$2*(PI()*U$2/30)*SIN(A347*PI()/180))/1000</f>
        <v>7.83245552219766</v>
      </c>
      <c r="E347" s="35" t="n">
        <f aca="false">-1*(PI()^2*U$2^2*P$2*COS(PI()*A347/180)/900+SQRT(2)*PI()^2*U$2^2*P$2^2*(4*(2*S$2^2-P$2^2)*COS(PI()*A347/90)+P$2^2*(COS(PI()*A347/45)+3))/(3600*(P$2^2*COS(PI()*A347/90)+2*S$2^2-P$2^2)^(3/2)))/1000</f>
        <v>23593.2779173681</v>
      </c>
      <c r="F347" s="33" t="n">
        <f aca="false">E347/1000</f>
        <v>23.5932779173681</v>
      </c>
      <c r="G347" s="35" t="n">
        <f aca="false">$W$2*E347</f>
        <v>10616.9750628156</v>
      </c>
      <c r="H347" s="33" t="n">
        <f aca="false">E347*TAN(C347*PI()/180)</f>
        <v>2074.93399795412</v>
      </c>
      <c r="I347" s="35" t="n">
        <f aca="false">$W$2*H347</f>
        <v>933.720299079354</v>
      </c>
      <c r="J347" s="36" t="n">
        <v>2.12425</v>
      </c>
      <c r="K347" s="35" t="n">
        <f aca="false">(J347-1)/10*$R$2^2*PI()/4</f>
        <v>918.656434161644</v>
      </c>
      <c r="L347" s="35" t="n">
        <f aca="false">G347+K347</f>
        <v>11535.6314969773</v>
      </c>
      <c r="M347" s="37" t="n">
        <f aca="false">L347*TAN(C347*PI()/180)</f>
        <v>1014.51244141571</v>
      </c>
      <c r="N347" s="31"/>
    </row>
    <row r="348" customFormat="false" ht="12.75" hidden="false" customHeight="false" outlineLevel="0" collapsed="false">
      <c r="A348" s="32" t="n">
        <f aca="false">A347+1</f>
        <v>164</v>
      </c>
      <c r="B348" s="33" t="n">
        <f aca="false">S$2+P$2-SQRT(S$2^2-P$2^2*SIN(A348*PI()/180)^2)-P$2*COS(A348*PI()/180)</f>
        <v>83.3450580971206</v>
      </c>
      <c r="C348" s="34" t="n">
        <f aca="false">ASIN($P$2/$S$2*SIN(A348*PI()/180))*180/PI()</f>
        <v>4.73765375278723</v>
      </c>
      <c r="D348" s="33" t="n">
        <f aca="false">(P$2^2*(PI()*U$2/30)*SIN(A348*PI()/180)*COS(A348*PI()/180)/SQRT(S$2^2-P$2^2*SIN(A348*PI()/180)^2)+P$2*(PI()*U$2/30)*SIN(A348*PI()/180))/1000</f>
        <v>7.369984519231</v>
      </c>
      <c r="E348" s="35" t="n">
        <f aca="false">-1*(PI()^2*U$2^2*P$2*COS(PI()*A348/180)/900+SQRT(2)*PI()^2*U$2^2*P$2^2*(4*(2*S$2^2-P$2^2)*COS(PI()*A348/90)+P$2^2*(COS(PI()*A348/45)+3))/(3600*(P$2^2*COS(PI()*A348/90)+2*S$2^2-P$2^2)^(3/2)))/1000</f>
        <v>23578.8020199235</v>
      </c>
      <c r="F348" s="33" t="n">
        <f aca="false">E348/1000</f>
        <v>23.5788020199235</v>
      </c>
      <c r="G348" s="35" t="n">
        <f aca="false">$W$2*E348</f>
        <v>10610.4609089656</v>
      </c>
      <c r="H348" s="33" t="n">
        <f aca="false">E348*TAN(C348*PI()/180)</f>
        <v>1954.13154839415</v>
      </c>
      <c r="I348" s="35" t="n">
        <f aca="false">$W$2*H348</f>
        <v>879.359196777367</v>
      </c>
      <c r="J348" s="36" t="n">
        <v>2.09625</v>
      </c>
      <c r="K348" s="35" t="n">
        <f aca="false">(J348-1)/10*$R$2^2*PI()/4</f>
        <v>895.776843184081</v>
      </c>
      <c r="L348" s="35" t="n">
        <f aca="false">G348+K348</f>
        <v>11506.2377521497</v>
      </c>
      <c r="M348" s="37" t="n">
        <f aca="false">L348*TAN(C348*PI()/180)</f>
        <v>953.598158880184</v>
      </c>
      <c r="N348" s="31"/>
    </row>
    <row r="349" customFormat="false" ht="12.75" hidden="false" customHeight="false" outlineLevel="0" collapsed="false">
      <c r="A349" s="32" t="n">
        <f aca="false">A348+1</f>
        <v>165</v>
      </c>
      <c r="B349" s="33" t="n">
        <f aca="false">S$2+P$2-SQRT(S$2^2-P$2^2*SIN(A349*PI()/180)^2)-P$2*COS(A349*PI()/180)</f>
        <v>83.4850358706104</v>
      </c>
      <c r="C349" s="34" t="n">
        <f aca="false">ASIN($P$2/$S$2*SIN(A349*PI()/180))*180/PI()</f>
        <v>4.44797952155314</v>
      </c>
      <c r="D349" s="33" t="n">
        <f aca="false">(P$2^2*(PI()*U$2/30)*SIN(A349*PI()/180)*COS(A349*PI()/180)/SQRT(S$2^2-P$2^2*SIN(A349*PI()/180)^2)+P$2*(PI()*U$2/30)*SIN(A349*PI()/180))/1000</f>
        <v>6.90779476148335</v>
      </c>
      <c r="E349" s="35" t="n">
        <f aca="false">-1*(PI()^2*U$2^2*P$2*COS(PI()*A349/180)/900+SQRT(2)*PI()^2*U$2^2*P$2^2*(4*(2*S$2^2-P$2^2)*COS(PI()*A349/90)+P$2^2*(COS(PI()*A349/45)+3))/(3600*(P$2^2*COS(PI()*A349/90)+2*S$2^2-P$2^2)^(3/2)))/1000</f>
        <v>23564.6101461939</v>
      </c>
      <c r="F349" s="33" t="n">
        <f aca="false">E349/1000</f>
        <v>23.5646101461939</v>
      </c>
      <c r="G349" s="35" t="n">
        <f aca="false">$W$2*E349</f>
        <v>10604.0745657873</v>
      </c>
      <c r="H349" s="33" t="n">
        <f aca="false">E349*TAN(C349*PI()/180)</f>
        <v>1833.0490676055</v>
      </c>
      <c r="I349" s="35" t="n">
        <f aca="false">$W$2*H349</f>
        <v>824.872080422476</v>
      </c>
      <c r="J349" s="36" t="n">
        <v>2.13825</v>
      </c>
      <c r="K349" s="35" t="n">
        <f aca="false">(J349-1)/10*$R$2^2*PI()/4</f>
        <v>930.096229650426</v>
      </c>
      <c r="L349" s="35" t="n">
        <f aca="false">G349+K349</f>
        <v>11534.1707954377</v>
      </c>
      <c r="M349" s="37" t="n">
        <f aca="false">L349*TAN(C349*PI()/180)</f>
        <v>897.222610134909</v>
      </c>
      <c r="N349" s="31"/>
    </row>
    <row r="350" customFormat="false" ht="12.75" hidden="false" customHeight="false" outlineLevel="0" collapsed="false">
      <c r="A350" s="32" t="n">
        <f aca="false">A349+1</f>
        <v>166</v>
      </c>
      <c r="B350" s="33" t="n">
        <f aca="false">S$2+P$2-SQRT(S$2^2-P$2^2*SIN(A350*PI()/180)^2)-P$2*COS(A350*PI()/180)</f>
        <v>83.615953804362</v>
      </c>
      <c r="C350" s="34" t="n">
        <f aca="false">ASIN($P$2/$S$2*SIN(A350*PI()/180))*180/PI()</f>
        <v>4.15706206088785</v>
      </c>
      <c r="D350" s="33" t="n">
        <f aca="false">(P$2^2*(PI()*U$2/30)*SIN(A350*PI()/180)*COS(A350*PI()/180)/SQRT(S$2^2-P$2^2*SIN(A350*PI()/180)^2)+P$2*(PI()*U$2/30)*SIN(A350*PI()/180))/1000</f>
        <v>6.44587957213014</v>
      </c>
      <c r="E350" s="35" t="n">
        <f aca="false">-1*(PI()^2*U$2^2*P$2*COS(PI()*A350/180)/900+SQRT(2)*PI()^2*U$2^2*P$2^2*(4*(2*S$2^2-P$2^2)*COS(PI()*A350/90)+P$2^2*(COS(PI()*A350/45)+3))/(3600*(P$2^2*COS(PI()*A350/90)+2*S$2^2-P$2^2)^(3/2)))/1000</f>
        <v>23550.8140563841</v>
      </c>
      <c r="F350" s="33" t="n">
        <f aca="false">E350/1000</f>
        <v>23.5508140563841</v>
      </c>
      <c r="G350" s="35" t="n">
        <f aca="false">$W$2*E350</f>
        <v>10597.8663253728</v>
      </c>
      <c r="H350" s="33" t="n">
        <f aca="false">E350*TAN(C350*PI()/180)</f>
        <v>1711.720293699</v>
      </c>
      <c r="I350" s="35" t="n">
        <f aca="false">$W$2*H350</f>
        <v>770.274132164551</v>
      </c>
      <c r="J350" s="36" t="n">
        <v>2.15225</v>
      </c>
      <c r="K350" s="35" t="n">
        <f aca="false">(J350-1)/10*$R$2^2*PI()/4</f>
        <v>941.536025139208</v>
      </c>
      <c r="L350" s="35" t="n">
        <f aca="false">G350+K350</f>
        <v>11539.402350512</v>
      </c>
      <c r="M350" s="37" t="n">
        <f aca="false">L350*TAN(C350*PI()/180)</f>
        <v>838.706854601277</v>
      </c>
      <c r="N350" s="31"/>
    </row>
    <row r="351" customFormat="false" ht="12.75" hidden="false" customHeight="false" outlineLevel="0" collapsed="false">
      <c r="A351" s="32" t="n">
        <f aca="false">A350+1</f>
        <v>167</v>
      </c>
      <c r="B351" s="33" t="n">
        <f aca="false">S$2+P$2-SQRT(S$2^2-P$2^2*SIN(A351*PI()/180)^2)-P$2*COS(A351*PI()/180)</f>
        <v>83.737817199179</v>
      </c>
      <c r="C351" s="34" t="n">
        <f aca="false">ASIN($P$2/$S$2*SIN(A351*PI()/180))*180/PI()</f>
        <v>3.86498386648069</v>
      </c>
      <c r="D351" s="33" t="n">
        <f aca="false">(P$2^2*(PI()*U$2/30)*SIN(A351*PI()/180)*COS(A351*PI()/180)/SQRT(S$2^2-P$2^2*SIN(A351*PI()/180)^2)+P$2*(PI()*U$2/30)*SIN(A351*PI()/180))/1000</f>
        <v>5.98423015516412</v>
      </c>
      <c r="E351" s="35" t="n">
        <f aca="false">-1*(PI()^2*U$2^2*P$2*COS(PI()*A351/180)/900+SQRT(2)*PI()^2*U$2^2*P$2^2*(4*(2*S$2^2-P$2^2)*COS(PI()*A351/90)+P$2^2*(COS(PI()*A351/45)+3))/(3600*(P$2^2*COS(PI()*A351/90)+2*S$2^2-P$2^2)^(3/2)))/1000</f>
        <v>23537.5181505085</v>
      </c>
      <c r="F351" s="33" t="n">
        <f aca="false">E351/1000</f>
        <v>23.5375181505085</v>
      </c>
      <c r="G351" s="35" t="n">
        <f aca="false">$W$2*E351</f>
        <v>10591.8831677288</v>
      </c>
      <c r="H351" s="33" t="n">
        <f aca="false">E351*TAN(C351*PI()/180)</f>
        <v>1590.17587328441</v>
      </c>
      <c r="I351" s="35" t="n">
        <f aca="false">$W$2*H351</f>
        <v>715.579142977986</v>
      </c>
      <c r="J351" s="36" t="n">
        <v>2.16625</v>
      </c>
      <c r="K351" s="35" t="n">
        <f aca="false">(J351-1)/10*$R$2^2*PI()/4</f>
        <v>952.97582062799</v>
      </c>
      <c r="L351" s="35" t="n">
        <f aca="false">G351+K351</f>
        <v>11544.8589883568</v>
      </c>
      <c r="M351" s="37" t="n">
        <f aca="false">L351*TAN(C351*PI()/180)</f>
        <v>779.961426109791</v>
      </c>
      <c r="N351" s="31"/>
    </row>
    <row r="352" customFormat="false" ht="12.75" hidden="false" customHeight="false" outlineLevel="0" collapsed="false">
      <c r="A352" s="32" t="n">
        <f aca="false">A351+1</f>
        <v>168</v>
      </c>
      <c r="B352" s="33" t="n">
        <f aca="false">S$2+P$2-SQRT(S$2^2-P$2^2*SIN(A352*PI()/180)^2)-P$2*COS(A352*PI()/180)</f>
        <v>83.8506311637955</v>
      </c>
      <c r="C352" s="34" t="n">
        <f aca="false">ASIN($P$2/$S$2*SIN(A352*PI()/180))*180/PI()</f>
        <v>3.57182752049367</v>
      </c>
      <c r="D352" s="33" t="n">
        <f aca="false">(P$2^2*(PI()*U$2/30)*SIN(A352*PI()/180)*COS(A352*PI()/180)/SQRT(S$2^2-P$2^2*SIN(A352*PI()/180)^2)+P$2*(PI()*U$2/30)*SIN(A352*PI()/180))/1000</f>
        <v>5.52283573949689</v>
      </c>
      <c r="E352" s="35" t="n">
        <f aca="false">-1*(PI()^2*U$2^2*P$2*COS(PI()*A352/180)/900+SQRT(2)*PI()^2*U$2^2*P$2^2*(4*(2*S$2^2-P$2^2)*COS(PI()*A352/90)+P$2^2*(COS(PI()*A352/45)+3))/(3600*(P$2^2*COS(PI()*A352/90)+2*S$2^2-P$2^2)^(3/2)))/1000</f>
        <v>23524.8194906497</v>
      </c>
      <c r="F352" s="33" t="n">
        <f aca="false">E352/1000</f>
        <v>23.5248194906497</v>
      </c>
      <c r="G352" s="35" t="n">
        <f aca="false">$W$2*E352</f>
        <v>10586.1687707924</v>
      </c>
      <c r="H352" s="33" t="n">
        <f aca="false">E352*TAN(C352*PI()/180)</f>
        <v>1468.44354961423</v>
      </c>
      <c r="I352" s="35" t="n">
        <f aca="false">$W$2*H352</f>
        <v>660.799597326402</v>
      </c>
      <c r="J352" s="36" t="n">
        <v>2.12425</v>
      </c>
      <c r="K352" s="35" t="n">
        <f aca="false">(J352-1)/10*$R$2^2*PI()/4</f>
        <v>918.656434161644</v>
      </c>
      <c r="L352" s="35" t="n">
        <f aca="false">G352+K352</f>
        <v>11504.825204954</v>
      </c>
      <c r="M352" s="37" t="n">
        <f aca="false">L352*TAN(C352*PI()/180)</f>
        <v>718.143081538574</v>
      </c>
      <c r="N352" s="31"/>
    </row>
    <row r="353" customFormat="false" ht="12.75" hidden="false" customHeight="false" outlineLevel="0" collapsed="false">
      <c r="A353" s="32" t="n">
        <f aca="false">A352+1</f>
        <v>169</v>
      </c>
      <c r="B353" s="33" t="n">
        <f aca="false">S$2+P$2-SQRT(S$2^2-P$2^2*SIN(A353*PI()/180)^2)-P$2*COS(A353*PI()/180)</f>
        <v>83.9544005775584</v>
      </c>
      <c r="C353" s="34" t="n">
        <f aca="false">ASIN($P$2/$S$2*SIN(A353*PI()/180))*180/PI()</f>
        <v>3.27767568305491</v>
      </c>
      <c r="D353" s="33" t="n">
        <f aca="false">(P$2^2*(PI()*U$2/30)*SIN(A353*PI()/180)*COS(A353*PI()/180)/SQRT(S$2^2-P$2^2*SIN(A353*PI()/180)^2)+P$2*(PI()*U$2/30)*SIN(A353*PI()/180))/1000</f>
        <v>5.06168372261206</v>
      </c>
      <c r="E353" s="35" t="n">
        <f aca="false">-1*(PI()^2*U$2^2*P$2*COS(PI()*A353/180)/900+SQRT(2)*PI()^2*U$2^2*P$2^2*(4*(2*S$2^2-P$2^2)*COS(PI()*A353/90)+P$2^2*(COS(PI()*A353/45)+3))/(3600*(P$2^2*COS(PI()*A353/90)+2*S$2^2-P$2^2)^(3/2)))/1000</f>
        <v>23512.8078243375</v>
      </c>
      <c r="F353" s="33" t="n">
        <f aca="false">E353/1000</f>
        <v>23.5128078243375</v>
      </c>
      <c r="G353" s="35" t="n">
        <f aca="false">$W$2*E353</f>
        <v>10580.7635209519</v>
      </c>
      <c r="H353" s="33" t="n">
        <f aca="false">E353*TAN(C353*PI()/180)</f>
        <v>1346.54835490205</v>
      </c>
      <c r="I353" s="35" t="n">
        <f aca="false">$W$2*H353</f>
        <v>605.946759705924</v>
      </c>
      <c r="J353" s="36" t="n">
        <v>2.06825</v>
      </c>
      <c r="K353" s="35" t="n">
        <f aca="false">(J353-1)/10*$R$2^2*PI()/4</f>
        <v>872.897252206517</v>
      </c>
      <c r="L353" s="35" t="n">
        <f aca="false">G353+K353</f>
        <v>11453.6607731584</v>
      </c>
      <c r="M353" s="37" t="n">
        <f aca="false">L353*TAN(C353*PI()/180)</f>
        <v>655.936466071004</v>
      </c>
      <c r="N353" s="31"/>
    </row>
    <row r="354" customFormat="false" ht="12.75" hidden="false" customHeight="false" outlineLevel="0" collapsed="false">
      <c r="A354" s="32" t="n">
        <f aca="false">A353+1</f>
        <v>170</v>
      </c>
      <c r="B354" s="33" t="n">
        <f aca="false">S$2+P$2-SQRT(S$2^2-P$2^2*SIN(A354*PI()/180)^2)-P$2*COS(A354*PI()/180)</f>
        <v>84.0491300559211</v>
      </c>
      <c r="C354" s="34" t="n">
        <f aca="false">ASIN($P$2/$S$2*SIN(A354*PI()/180))*180/PI()</f>
        <v>2.98261108426422</v>
      </c>
      <c r="D354" s="33" t="n">
        <f aca="false">(P$2^2*(PI()*U$2/30)*SIN(A354*PI()/180)*COS(A354*PI()/180)/SQRT(S$2^2-P$2^2*SIN(A354*PI()/180)^2)+P$2*(PI()*U$2/30)*SIN(A354*PI()/180))/1000</f>
        <v>4.60075981375374</v>
      </c>
      <c r="E354" s="35" t="n">
        <f aca="false">-1*(PI()^2*U$2^2*P$2*COS(PI()*A354/180)/900+SQRT(2)*PI()^2*U$2^2*P$2^2*(4*(2*S$2^2-P$2^2)*COS(PI()*A354/90)+P$2^2*(COS(PI()*A354/45)+3))/(3600*(P$2^2*COS(PI()*A354/90)+2*S$2^2-P$2^2)^(3/2)))/1000</f>
        <v>23501.5656084815</v>
      </c>
      <c r="F354" s="33" t="n">
        <f aca="false">E354/1000</f>
        <v>23.5015656084815</v>
      </c>
      <c r="G354" s="35" t="n">
        <f aca="false">$W$2*E354</f>
        <v>10575.7045238167</v>
      </c>
      <c r="H354" s="33" t="n">
        <f aca="false">E354*TAN(C354*PI()/180)</f>
        <v>1224.51280635669</v>
      </c>
      <c r="I354" s="35" t="n">
        <f aca="false">$W$2*H354</f>
        <v>551.030762860511</v>
      </c>
      <c r="J354" s="36" t="n">
        <v>2.04025</v>
      </c>
      <c r="K354" s="35" t="n">
        <f aca="false">(J354-1)/10*$R$2^2*PI()/4</f>
        <v>850.017661228953</v>
      </c>
      <c r="L354" s="35" t="n">
        <f aca="false">G354+K354</f>
        <v>11425.7221850456</v>
      </c>
      <c r="M354" s="37" t="n">
        <f aca="false">L354*TAN(C354*PI()/180)</f>
        <v>595.319621277185</v>
      </c>
      <c r="N354" s="31"/>
    </row>
    <row r="355" customFormat="false" ht="12.75" hidden="false" customHeight="false" outlineLevel="0" collapsed="false">
      <c r="A355" s="32" t="n">
        <f aca="false">A354+1</f>
        <v>171</v>
      </c>
      <c r="B355" s="33" t="n">
        <f aca="false">S$2+P$2-SQRT(S$2^2-P$2^2*SIN(A355*PI()/180)^2)-P$2*COS(A355*PI()/180)</f>
        <v>84.1348239187417</v>
      </c>
      <c r="C355" s="34" t="n">
        <f aca="false">ASIN($P$2/$S$2*SIN(A355*PI()/180))*180/PI()</f>
        <v>2.68671651667351</v>
      </c>
      <c r="D355" s="33" t="n">
        <f aca="false">(P$2^2*(PI()*U$2/30)*SIN(A355*PI()/180)*COS(A355*PI()/180)/SQRT(S$2^2-P$2^2*SIN(A355*PI()/180)^2)+P$2*(PI()*U$2/30)*SIN(A355*PI()/180))/1000</f>
        <v>4.14004817664454</v>
      </c>
      <c r="E355" s="35" t="n">
        <f aca="false">-1*(PI()^2*U$2^2*P$2*COS(PI()*A355/180)/900+SQRT(2)*PI()^2*U$2^2*P$2^2*(4*(2*S$2^2-P$2^2)*COS(PI()*A355/90)+P$2^2*(COS(PI()*A355/45)+3))/(3600*(P$2^2*COS(PI()*A355/90)+2*S$2^2-P$2^2)^(3/2)))/1000</f>
        <v>23491.1680333321</v>
      </c>
      <c r="F355" s="33" t="n">
        <f aca="false">E355/1000</f>
        <v>23.4911680333321</v>
      </c>
      <c r="G355" s="35" t="n">
        <f aca="false">$W$2*E355</f>
        <v>10571.0256149995</v>
      </c>
      <c r="H355" s="33" t="n">
        <f aca="false">E355*TAN(C355*PI()/180)</f>
        <v>1102.35710550686</v>
      </c>
      <c r="I355" s="35" t="n">
        <f aca="false">$W$2*H355</f>
        <v>496.060697478086</v>
      </c>
      <c r="J355" s="36" t="n">
        <v>2.05425</v>
      </c>
      <c r="K355" s="35" t="n">
        <f aca="false">(J355-1)/10*$R$2^2*PI()/4</f>
        <v>861.457456717735</v>
      </c>
      <c r="L355" s="35" t="n">
        <f aca="false">G355+K355</f>
        <v>11432.4830717172</v>
      </c>
      <c r="M355" s="37" t="n">
        <f aca="false">L355*TAN(C355*PI()/180)</f>
        <v>536.485837137264</v>
      </c>
      <c r="N355" s="31"/>
    </row>
    <row r="356" customFormat="false" ht="12.75" hidden="false" customHeight="false" outlineLevel="0" collapsed="false">
      <c r="A356" s="32" t="n">
        <f aca="false">A355+1</f>
        <v>172</v>
      </c>
      <c r="B356" s="33" t="n">
        <f aca="false">S$2+P$2-SQRT(S$2^2-P$2^2*SIN(A356*PI()/180)^2)-P$2*COS(A356*PI()/180)</f>
        <v>84.2114861613729</v>
      </c>
      <c r="C356" s="34" t="n">
        <f aca="false">ASIN($P$2/$S$2*SIN(A356*PI()/180))*180/PI()</f>
        <v>2.3900748282044</v>
      </c>
      <c r="D356" s="33" t="n">
        <f aca="false">(P$2^2*(PI()*U$2/30)*SIN(A356*PI()/180)*COS(A356*PI()/180)/SQRT(S$2^2-P$2^2*SIN(A356*PI()/180)^2)+P$2*(PI()*U$2/30)*SIN(A356*PI()/180))/1000</f>
        <v>3.67953157173757</v>
      </c>
      <c r="E356" s="35" t="n">
        <f aca="false">-1*(PI()^2*U$2^2*P$2*COS(PI()*A356/180)/900+SQRT(2)*PI()^2*U$2^2*P$2^2*(4*(2*S$2^2-P$2^2)*COS(PI()*A356/90)+P$2^2*(COS(PI()*A356/45)+3))/(3600*(P$2^2*COS(PI()*A356/90)+2*S$2^2-P$2^2)^(3/2)))/1000</f>
        <v>23481.6830459852</v>
      </c>
      <c r="F356" s="33" t="n">
        <f aca="false">E356/1000</f>
        <v>23.4816830459852</v>
      </c>
      <c r="G356" s="35" t="n">
        <f aca="false">$W$2*E356</f>
        <v>10566.7573706933</v>
      </c>
      <c r="H356" s="33" t="n">
        <f aca="false">E356*TAN(C356*PI()/180)</f>
        <v>980.09934042361</v>
      </c>
      <c r="I356" s="35" t="n">
        <f aca="false">$W$2*H356</f>
        <v>441.044703190624</v>
      </c>
      <c r="J356" s="36" t="n">
        <v>2.06825</v>
      </c>
      <c r="K356" s="35" t="n">
        <f aca="false">(J356-1)/10*$R$2^2*PI()/4</f>
        <v>872.897252206517</v>
      </c>
      <c r="L356" s="35" t="n">
        <f aca="false">G356+K356</f>
        <v>11439.6546228998</v>
      </c>
      <c r="M356" s="37" t="n">
        <f aca="false">L356*TAN(C356*PI()/180)</f>
        <v>477.47846389976</v>
      </c>
      <c r="N356" s="31"/>
    </row>
    <row r="357" customFormat="false" ht="12.75" hidden="false" customHeight="false" outlineLevel="0" collapsed="false">
      <c r="A357" s="32" t="n">
        <f aca="false">A356+1</f>
        <v>173</v>
      </c>
      <c r="B357" s="33" t="n">
        <f aca="false">S$2+P$2-SQRT(S$2^2-P$2^2*SIN(A357*PI()/180)^2)-P$2*COS(A357*PI()/180)</f>
        <v>84.2791204285387</v>
      </c>
      <c r="C357" s="34" t="n">
        <f aca="false">ASIN($P$2/$S$2*SIN(A357*PI()/180))*180/PI()</f>
        <v>2.09276891546479</v>
      </c>
      <c r="D357" s="33" t="n">
        <f aca="false">(P$2^2*(PI()*U$2/30)*SIN(A357*PI()/180)*COS(A357*PI()/180)/SQRT(S$2^2-P$2^2*SIN(A357*PI()/180)^2)+P$2*(PI()*U$2/30)*SIN(A357*PI()/180))/1000</f>
        <v>3.21919149801561</v>
      </c>
      <c r="E357" s="35" t="n">
        <f aca="false">-1*(PI()^2*U$2^2*P$2*COS(PI()*A357/180)/900+SQRT(2)*PI()^2*U$2^2*P$2^2*(4*(2*S$2^2-P$2^2)*COS(PI()*A357/90)+P$2^2*(COS(PI()*A357/45)+3))/(3600*(P$2^2*COS(PI()*A357/90)+2*S$2^2-P$2^2)^(3/2)))/1000</f>
        <v>23473.1713729856</v>
      </c>
      <c r="F357" s="33" t="n">
        <f aca="false">E357/1000</f>
        <v>23.4731713729856</v>
      </c>
      <c r="G357" s="35" t="n">
        <f aca="false">$W$2*E357</f>
        <v>10562.9271178435</v>
      </c>
      <c r="H357" s="33" t="n">
        <f aca="false">E357*TAN(C357*PI()/180)</f>
        <v>857.755690477492</v>
      </c>
      <c r="I357" s="35" t="n">
        <f aca="false">$W$2*H357</f>
        <v>385.990060714871</v>
      </c>
      <c r="J357" s="36" t="n">
        <v>2.08225</v>
      </c>
      <c r="K357" s="35" t="n">
        <f aca="false">(J357-1)/10*$R$2^2*PI()/4</f>
        <v>884.337047695299</v>
      </c>
      <c r="L357" s="35" t="n">
        <f aca="false">G357+K357</f>
        <v>11447.2641655388</v>
      </c>
      <c r="M357" s="37" t="n">
        <f aca="false">L357*TAN(C357*PI()/180)</f>
        <v>418.305469779438</v>
      </c>
      <c r="N357" s="31"/>
    </row>
    <row r="358" customFormat="false" ht="12.75" hidden="false" customHeight="false" outlineLevel="0" collapsed="false">
      <c r="A358" s="32" t="n">
        <f aca="false">A357+1</f>
        <v>174</v>
      </c>
      <c r="B358" s="33" t="n">
        <f aca="false">S$2+P$2-SQRT(S$2^2-P$2^2*SIN(A358*PI()/180)^2)-P$2*COS(A358*PI()/180)</f>
        <v>84.3377299909859</v>
      </c>
      <c r="C358" s="34" t="n">
        <f aca="false">ASIN($P$2/$S$2*SIN(A358*PI()/180))*180/PI()</f>
        <v>1.79488171742587</v>
      </c>
      <c r="D358" s="33" t="n">
        <f aca="false">(P$2^2*(PI()*U$2/30)*SIN(A358*PI()/180)*COS(A358*PI()/180)/SQRT(S$2^2-P$2^2*SIN(A358*PI()/180)^2)+P$2*(PI()*U$2/30)*SIN(A358*PI()/180))/1000</f>
        <v>2.75900833435933</v>
      </c>
      <c r="E358" s="35" t="n">
        <f aca="false">-1*(PI()^2*U$2^2*P$2*COS(PI()*A358/180)/900+SQRT(2)*PI()^2*U$2^2*P$2^2*(4*(2*S$2^2-P$2^2)*COS(PI()*A358/90)+P$2^2*(COS(PI()*A358/45)+3))/(3600*(P$2^2*COS(PI()*A358/90)+2*S$2^2-P$2^2)^(3/2)))/1000</f>
        <v>23465.6865416313</v>
      </c>
      <c r="F358" s="33" t="n">
        <f aca="false">E358/1000</f>
        <v>23.4656865416313</v>
      </c>
      <c r="G358" s="35" t="n">
        <f aca="false">$W$2*E358</f>
        <v>10559.5589437341</v>
      </c>
      <c r="H358" s="33" t="n">
        <f aca="false">E358*TAN(C358*PI()/180)</f>
        <v>735.340633295138</v>
      </c>
      <c r="I358" s="35" t="n">
        <f aca="false">$W$2*H358</f>
        <v>330.903284982812</v>
      </c>
      <c r="J358" s="36" t="n">
        <v>2.08225</v>
      </c>
      <c r="K358" s="35" t="n">
        <f aca="false">(J358-1)/10*$R$2^2*PI()/4</f>
        <v>884.337047695299</v>
      </c>
      <c r="L358" s="35" t="n">
        <f aca="false">G358+K358</f>
        <v>11443.8959914294</v>
      </c>
      <c r="M358" s="37" t="n">
        <f aca="false">L358*TAN(C358*PI()/180)</f>
        <v>358.615619908318</v>
      </c>
      <c r="N358" s="31"/>
    </row>
    <row r="359" customFormat="false" ht="12.75" hidden="false" customHeight="false" outlineLevel="0" collapsed="false">
      <c r="A359" s="32" t="n">
        <f aca="false">A358+1</f>
        <v>175</v>
      </c>
      <c r="B359" s="33" t="n">
        <f aca="false">S$2+P$2-SQRT(S$2^2-P$2^2*SIN(A359*PI()/180)^2)-P$2*COS(A359*PI()/180)</f>
        <v>84.3873177249041</v>
      </c>
      <c r="C359" s="34" t="n">
        <f aca="false">ASIN($P$2/$S$2*SIN(A359*PI()/180))*180/PI()</f>
        <v>1.49649620942016</v>
      </c>
      <c r="D359" s="33" t="n">
        <f aca="false">(P$2^2*(PI()*U$2/30)*SIN(A359*PI()/180)*COS(A359*PI()/180)/SQRT(S$2^2-P$2^2*SIN(A359*PI()/180)^2)+P$2*(PI()*U$2/30)*SIN(A359*PI()/180))/1000</f>
        <v>2.29896148051334</v>
      </c>
      <c r="E359" s="35" t="n">
        <f aca="false">-1*(PI()^2*U$2^2*P$2*COS(PI()*A359/180)/900+SQRT(2)*PI()^2*U$2^2*P$2^2*(4*(2*S$2^2-P$2^2)*COS(PI()*A359/90)+P$2^2*(COS(PI()*A359/45)+3))/(3600*(P$2^2*COS(PI()*A359/90)+2*S$2^2-P$2^2)^(3/2)))/1000</f>
        <v>23459.2748996161</v>
      </c>
      <c r="F359" s="33" t="n">
        <f aca="false">E359/1000</f>
        <v>23.4592748996161</v>
      </c>
      <c r="G359" s="35" t="n">
        <f aca="false">$W$2*E359</f>
        <v>10556.6737048273</v>
      </c>
      <c r="H359" s="33" t="n">
        <f aca="false">E359*TAN(C359*PI()/180)</f>
        <v>612.867153605298</v>
      </c>
      <c r="I359" s="35" t="n">
        <f aca="false">$W$2*H359</f>
        <v>275.790219122384</v>
      </c>
      <c r="J359" s="36" t="n">
        <v>2.06825</v>
      </c>
      <c r="K359" s="35" t="n">
        <f aca="false">(J359-1)/10*$R$2^2*PI()/4</f>
        <v>872.897252206517</v>
      </c>
      <c r="L359" s="35" t="n">
        <f aca="false">G359+K359</f>
        <v>11429.5709570338</v>
      </c>
      <c r="M359" s="37" t="n">
        <f aca="false">L359*TAN(C359*PI()/180)</f>
        <v>298.594421581278</v>
      </c>
      <c r="N359" s="31"/>
    </row>
    <row r="360" customFormat="false" ht="12.75" hidden="false" customHeight="false" outlineLevel="0" collapsed="false">
      <c r="A360" s="32" t="n">
        <f aca="false">A359+1</f>
        <v>176</v>
      </c>
      <c r="B360" s="33" t="n">
        <f aca="false">S$2+P$2-SQRT(S$2^2-P$2^2*SIN(A360*PI()/180)^2)-P$2*COS(A360*PI()/180)</f>
        <v>84.427886094106</v>
      </c>
      <c r="C360" s="34" t="n">
        <f aca="false">ASIN($P$2/$S$2*SIN(A360*PI()/180))*180/PI()</f>
        <v>1.19769539742158</v>
      </c>
      <c r="D360" s="33" t="n">
        <f aca="false">(P$2^2*(PI()*U$2/30)*SIN(A360*PI()/180)*COS(A360*PI()/180)/SQRT(S$2^2-P$2^2*SIN(A360*PI()/180)^2)+P$2*(PI()*U$2/30)*SIN(A360*PI()/180))/1000</f>
        <v>1.83902949768613</v>
      </c>
      <c r="E360" s="35" t="n">
        <f aca="false">-1*(PI()^2*U$2^2*P$2*COS(PI()*A360/180)/900+SQRT(2)*PI()^2*U$2^2*P$2^2*(4*(2*S$2^2-P$2^2)*COS(PI()*A360/90)+P$2^2*(COS(PI()*A360/45)+3))/(3600*(P$2^2*COS(PI()*A360/90)+2*S$2^2-P$2^2)^(3/2)))/1000</f>
        <v>23453.9756326952</v>
      </c>
      <c r="F360" s="33" t="n">
        <f aca="false">E360/1000</f>
        <v>23.4539756326952</v>
      </c>
      <c r="G360" s="35" t="n">
        <f aca="false">$W$2*E360</f>
        <v>10554.2890347128</v>
      </c>
      <c r="H360" s="33" t="n">
        <f aca="false">E360*TAN(C360*PI()/180)</f>
        <v>490.34695368719</v>
      </c>
      <c r="I360" s="35" t="n">
        <f aca="false">$W$2*H360</f>
        <v>220.656129159235</v>
      </c>
      <c r="J360" s="36" t="n">
        <v>2.06825</v>
      </c>
      <c r="K360" s="35" t="n">
        <f aca="false">(J360-1)/10*$R$2^2*PI()/4</f>
        <v>872.897252206517</v>
      </c>
      <c r="L360" s="35" t="n">
        <f aca="false">G360+K360</f>
        <v>11427.1862869193</v>
      </c>
      <c r="M360" s="37" t="n">
        <f aca="false">L360*TAN(C360*PI()/180)</f>
        <v>238.905594205354</v>
      </c>
      <c r="N360" s="31"/>
    </row>
    <row r="361" customFormat="false" ht="12.75" hidden="false" customHeight="false" outlineLevel="0" collapsed="false">
      <c r="A361" s="32" t="n">
        <f aca="false">A360+1</f>
        <v>177</v>
      </c>
      <c r="B361" s="33" t="n">
        <f aca="false">S$2+P$2-SQRT(S$2^2-P$2^2*SIN(A361*PI()/180)^2)-P$2*COS(A361*PI()/180)</f>
        <v>84.459437134961</v>
      </c>
      <c r="C361" s="34" t="n">
        <f aca="false">ASIN($P$2/$S$2*SIN(A361*PI()/180))*180/PI()</f>
        <v>0.898562312567516</v>
      </c>
      <c r="D361" s="33" t="n">
        <f aca="false">(P$2^2*(PI()*U$2/30)*SIN(A361*PI()/180)*COS(A361*PI()/180)/SQRT(S$2^2-P$2^2*SIN(A361*PI()/180)^2)+P$2*(PI()*U$2/30)*SIN(A361*PI()/180))/1000</f>
        <v>1.37919024882528</v>
      </c>
      <c r="E361" s="35" t="n">
        <f aca="false">-1*(PI()^2*U$2^2*P$2*COS(PI()*A361/180)/900+SQRT(2)*PI()^2*U$2^2*P$2^2*(4*(2*S$2^2-P$2^2)*COS(PI()*A361/90)+P$2^2*(COS(PI()*A361/45)+3))/(3600*(P$2^2*COS(PI()*A361/90)+2*S$2^2-P$2^2)^(3/2)))/1000</f>
        <v>23449.820780098</v>
      </c>
      <c r="F361" s="33" t="n">
        <f aca="false">E361/1000</f>
        <v>23.449820780098</v>
      </c>
      <c r="G361" s="35" t="n">
        <f aca="false">$W$2*E361</f>
        <v>10552.4193510441</v>
      </c>
      <c r="H361" s="33" t="n">
        <f aca="false">E361*TAN(C361*PI()/180)</f>
        <v>367.790665154143</v>
      </c>
      <c r="I361" s="35" t="n">
        <f aca="false">$W$2*H361</f>
        <v>165.505799319364</v>
      </c>
      <c r="J361" s="36" t="n">
        <v>1.9705</v>
      </c>
      <c r="K361" s="35" t="n">
        <f aca="false">(J361-1)/10*$R$2^2*PI()/4</f>
        <v>793.022965847343</v>
      </c>
      <c r="L361" s="35" t="n">
        <f aca="false">G361+K361</f>
        <v>11345.4423168914</v>
      </c>
      <c r="M361" s="37" t="n">
        <f aca="false">L361*TAN(C361*PI()/180)</f>
        <v>177.943695831522</v>
      </c>
      <c r="N361" s="31"/>
    </row>
    <row r="362" customFormat="false" ht="12.75" hidden="false" customHeight="false" outlineLevel="0" collapsed="false">
      <c r="A362" s="32" t="n">
        <f aca="false">A361+1</f>
        <v>178</v>
      </c>
      <c r="B362" s="33" t="n">
        <f aca="false">S$2+P$2-SQRT(S$2^2-P$2^2*SIN(A362*PI()/180)^2)-P$2*COS(A362*PI()/180)</f>
        <v>84.4819724440769</v>
      </c>
      <c r="C362" s="34" t="n">
        <f aca="false">ASIN($P$2/$S$2*SIN(A362*PI()/180))*180/PI()</f>
        <v>0.599180005883029</v>
      </c>
      <c r="D362" s="33" t="n">
        <f aca="false">(P$2^2*(PI()*U$2/30)*SIN(A362*PI()/180)*COS(A362*PI()/180)/SQRT(S$2^2-P$2^2*SIN(A362*PI()/180)^2)+P$2*(PI()*U$2/30)*SIN(A362*PI()/180))/1000</f>
        <v>0.919421038614371</v>
      </c>
      <c r="E362" s="35" t="n">
        <f aca="false">-1*(PI()^2*U$2^2*P$2*COS(PI()*A362/180)/900+SQRT(2)*PI()^2*U$2^2*P$2^2*(4*(2*S$2^2-P$2^2)*COS(PI()*A362/90)+P$2^2*(COS(PI()*A362/45)+3))/(3600*(P$2^2*COS(PI()*A362/90)+2*S$2^2-P$2^2)^(3/2)))/1000</f>
        <v>23446.8352474567</v>
      </c>
      <c r="F362" s="33" t="n">
        <f aca="false">E362/1000</f>
        <v>23.4468352474567</v>
      </c>
      <c r="G362" s="35" t="n">
        <f aca="false">$W$2*E362</f>
        <v>10551.0758613555</v>
      </c>
      <c r="H362" s="33" t="n">
        <f aca="false">E362*TAN(C362*PI()/180)</f>
        <v>245.208061822968</v>
      </c>
      <c r="I362" s="35" t="n">
        <f aca="false">$W$2*H362</f>
        <v>110.343627820335</v>
      </c>
      <c r="J362" s="36" t="n">
        <v>1.9565</v>
      </c>
      <c r="K362" s="35" t="n">
        <f aca="false">(J362-1)/10*$R$2^2*PI()/4</f>
        <v>781.583170358561</v>
      </c>
      <c r="L362" s="35" t="n">
        <f aca="false">G362+K362</f>
        <v>11332.6590317141</v>
      </c>
      <c r="M362" s="37" t="n">
        <f aca="false">L362*TAN(C362*PI()/180)</f>
        <v>118.517459910441</v>
      </c>
      <c r="N362" s="31"/>
    </row>
    <row r="363" customFormat="false" ht="12.75" hidden="false" customHeight="false" outlineLevel="0" collapsed="false">
      <c r="A363" s="32" t="n">
        <f aca="false">A362+1</f>
        <v>179</v>
      </c>
      <c r="B363" s="33" t="n">
        <f aca="false">S$2+P$2-SQRT(S$2^2-P$2^2*SIN(A363*PI()/180)^2)-P$2*COS(A363*PI()/180)</f>
        <v>84.4954931687245</v>
      </c>
      <c r="C363" s="34" t="n">
        <f aca="false">ASIN($P$2/$S$2*SIN(A363*PI()/180))*180/PI()</f>
        <v>0.299631543167024</v>
      </c>
      <c r="D363" s="33" t="n">
        <f aca="false">(P$2^2*(PI()*U$2/30)*SIN(A363*PI()/180)*COS(A363*PI()/180)/SQRT(S$2^2-P$2^2*SIN(A363*PI()/180)^2)+P$2*(PI()*U$2/30)*SIN(A363*PI()/180))/1000</f>
        <v>0.459698753242476</v>
      </c>
      <c r="E363" s="35" t="n">
        <f aca="false">-1*(PI()^2*U$2^2*P$2*COS(PI()*A363/180)/900+SQRT(2)*PI()^2*U$2^2*P$2^2*(4*(2*S$2^2-P$2^2)*COS(PI()*A363/90)+P$2^2*(COS(PI()*A363/45)+3))/(3600*(P$2^2*COS(PI()*A363/90)+2*S$2^2-P$2^2)^(3/2)))/1000</f>
        <v>23445.0368170584</v>
      </c>
      <c r="F363" s="33" t="n">
        <f aca="false">E363/1000</f>
        <v>23.4450368170584</v>
      </c>
      <c r="G363" s="35" t="n">
        <f aca="false">$W$2*E363</f>
        <v>10550.2665676763</v>
      </c>
      <c r="H363" s="33" t="n">
        <f aca="false">E363*TAN(C363*PI()/180)</f>
        <v>122.608273434187</v>
      </c>
      <c r="I363" s="35" t="n">
        <f aca="false">$W$2*H363</f>
        <v>55.1737230453841</v>
      </c>
      <c r="J363" s="36" t="n">
        <v>1.9705</v>
      </c>
      <c r="K363" s="35" t="n">
        <f aca="false">(J363-1)/10*$R$2^2*PI()/4</f>
        <v>793.022965847343</v>
      </c>
      <c r="L363" s="35" t="n">
        <f aca="false">G363+K363</f>
        <v>11343.2895335236</v>
      </c>
      <c r="M363" s="37" t="n">
        <f aca="false">L363*TAN(C363*PI()/180)</f>
        <v>59.3209196309512</v>
      </c>
      <c r="N363" s="31"/>
    </row>
    <row r="364" customFormat="false" ht="12.75" hidden="false" customHeight="false" outlineLevel="0" collapsed="false">
      <c r="A364" s="32" t="n">
        <f aca="false">A363+1</f>
        <v>180</v>
      </c>
      <c r="B364" s="33" t="n">
        <f aca="false">S$2+P$2-SQRT(S$2^2-P$2^2*SIN(A364*PI()/180)^2)-P$2*COS(A364*PI()/180)</f>
        <v>84.5</v>
      </c>
      <c r="C364" s="34" t="n">
        <f aca="false">ASIN($P$2/$S$2*SIN(A364*PI()/180))*180/PI()</f>
        <v>2.10252459477375E-015</v>
      </c>
      <c r="D364" s="33" t="n">
        <f aca="false">(P$2^2*(PI()*U$2/30)*SIN(A364*PI()/180)*COS(A364*PI()/180)/SQRT(S$2^2-P$2^2*SIN(A364*PI()/180)^2)+P$2*(PI()*U$2/30)*SIN(A364*PI()/180))/1000</f>
        <v>3.22554496411018E-015</v>
      </c>
      <c r="E364" s="35" t="n">
        <f aca="false">-1*(PI()^2*U$2^2*P$2*COS(PI()*A364/180)/900+SQRT(2)*PI()^2*U$2^2*P$2^2*(4*(2*S$2^2-P$2^2)*COS(PI()*A364/90)+P$2^2*(COS(PI()*A364/45)+3))/(3600*(P$2^2*COS(PI()*A364/90)+2*S$2^2-P$2^2)^(3/2)))/1000</f>
        <v>23444.4361552741</v>
      </c>
      <c r="F364" s="33" t="n">
        <f aca="false">E364/1000</f>
        <v>23.4444361552741</v>
      </c>
      <c r="G364" s="35" t="n">
        <f aca="false">$W$2*E364</f>
        <v>10549.9962698733</v>
      </c>
      <c r="H364" s="33" t="n">
        <f aca="false">E364*TAN(C364*PI()/180)</f>
        <v>8.60316484843561E-013</v>
      </c>
      <c r="I364" s="35" t="n">
        <f aca="false">$W$2*H364</f>
        <v>3.87142418179602E-013</v>
      </c>
      <c r="J364" s="36" t="n">
        <v>1.9705</v>
      </c>
      <c r="K364" s="35" t="n">
        <f aca="false">(J364-1)/10*$R$2^2*PI()/4</f>
        <v>793.022965847343</v>
      </c>
      <c r="L364" s="35" t="n">
        <f aca="false">G364+K364</f>
        <v>11343.0192357207</v>
      </c>
      <c r="M364" s="37" t="n">
        <f aca="false">L364*TAN(C364*PI()/180)</f>
        <v>4.16243170522692E-013</v>
      </c>
      <c r="N364" s="31"/>
    </row>
    <row r="365" customFormat="false" ht="12.75" hidden="false" customHeight="false" outlineLevel="0" collapsed="false">
      <c r="A365" s="32" t="n">
        <f aca="false">A364+1</f>
        <v>181</v>
      </c>
      <c r="B365" s="33" t="n">
        <f aca="false">S$2+P$2-SQRT(S$2^2-P$2^2*SIN(A365*PI()/180)^2)-P$2*COS(A365*PI()/180)</f>
        <v>84.4954931687245</v>
      </c>
      <c r="C365" s="34" t="n">
        <f aca="false">ASIN($P$2/$S$2*SIN(A365*PI()/180))*180/PI()</f>
        <v>-0.29963154316702</v>
      </c>
      <c r="D365" s="33" t="n">
        <f aca="false">(P$2^2*(PI()*U$2/30)*SIN(A365*PI()/180)*COS(A365*PI()/180)/SQRT(S$2^2-P$2^2*SIN(A365*PI()/180)^2)+P$2*(PI()*U$2/30)*SIN(A365*PI()/180))/1000</f>
        <v>-0.45969875324247</v>
      </c>
      <c r="E365" s="35" t="n">
        <f aca="false">-1*(PI()^2*U$2^2*P$2*COS(PI()*A365/180)/900+SQRT(2)*PI()^2*U$2^2*P$2^2*(4*(2*S$2^2-P$2^2)*COS(PI()*A365/90)+P$2^2*(COS(PI()*A365/45)+3))/(3600*(P$2^2*COS(PI()*A365/90)+2*S$2^2-P$2^2)^(3/2)))/1000</f>
        <v>23445.0368170584</v>
      </c>
      <c r="F365" s="33" t="n">
        <f aca="false">E365/1000</f>
        <v>23.4450368170584</v>
      </c>
      <c r="G365" s="35" t="n">
        <f aca="false">$W$2*E365</f>
        <v>10550.2665676763</v>
      </c>
      <c r="H365" s="33" t="n">
        <f aca="false">E365*TAN(C365*PI()/180)</f>
        <v>-122.608273434185</v>
      </c>
      <c r="I365" s="35" t="n">
        <f aca="false">$W$2*H365</f>
        <v>-55.1737230453833</v>
      </c>
      <c r="J365" s="36" t="n">
        <v>1.9285</v>
      </c>
      <c r="K365" s="35" t="n">
        <f aca="false">(J365-1)/10*$R$2^2*PI()/4</f>
        <v>758.703579380998</v>
      </c>
      <c r="L365" s="35" t="n">
        <f aca="false">G365+K365</f>
        <v>11308.9701470573</v>
      </c>
      <c r="M365" s="37" t="n">
        <f aca="false">L365*TAN(C365*PI()/180)</f>
        <v>-59.1414428080819</v>
      </c>
      <c r="N365" s="31"/>
    </row>
    <row r="366" customFormat="false" ht="12.75" hidden="false" customHeight="false" outlineLevel="0" collapsed="false">
      <c r="A366" s="32" t="n">
        <f aca="false">A365+1</f>
        <v>182</v>
      </c>
      <c r="B366" s="33" t="n">
        <f aca="false">S$2+P$2-SQRT(S$2^2-P$2^2*SIN(A366*PI()/180)^2)-P$2*COS(A366*PI()/180)</f>
        <v>84.4819724440769</v>
      </c>
      <c r="C366" s="34" t="n">
        <f aca="false">ASIN($P$2/$S$2*SIN(A366*PI()/180))*180/PI()</f>
        <v>-0.599180005883032</v>
      </c>
      <c r="D366" s="33" t="n">
        <f aca="false">(P$2^2*(PI()*U$2/30)*SIN(A366*PI()/180)*COS(A366*PI()/180)/SQRT(S$2^2-P$2^2*SIN(A366*PI()/180)^2)+P$2*(PI()*U$2/30)*SIN(A366*PI()/180))/1000</f>
        <v>-0.919421038614376</v>
      </c>
      <c r="E366" s="35" t="n">
        <f aca="false">-1*(PI()^2*U$2^2*P$2*COS(PI()*A366/180)/900+SQRT(2)*PI()^2*U$2^2*P$2^2*(4*(2*S$2^2-P$2^2)*COS(PI()*A366/90)+P$2^2*(COS(PI()*A366/45)+3))/(3600*(P$2^2*COS(PI()*A366/90)+2*S$2^2-P$2^2)^(3/2)))/1000</f>
        <v>23446.8352474567</v>
      </c>
      <c r="F366" s="33" t="n">
        <f aca="false">E366/1000</f>
        <v>23.4468352474567</v>
      </c>
      <c r="G366" s="35" t="n">
        <f aca="false">$W$2*E366</f>
        <v>10551.0758613555</v>
      </c>
      <c r="H366" s="33" t="n">
        <f aca="false">E366*TAN(C366*PI()/180)</f>
        <v>-245.208061822969</v>
      </c>
      <c r="I366" s="35" t="n">
        <f aca="false">$W$2*H366</f>
        <v>-110.343627820336</v>
      </c>
      <c r="J366" s="36" t="n">
        <v>1.8725</v>
      </c>
      <c r="K366" s="35" t="n">
        <f aca="false">(J366-1)/10*$R$2^2*PI()/4</f>
        <v>712.94439742587</v>
      </c>
      <c r="L366" s="35" t="n">
        <f aca="false">G366+K366</f>
        <v>11264.0202587814</v>
      </c>
      <c r="M366" s="37" t="n">
        <f aca="false">L366*TAN(C366*PI()/180)</f>
        <v>-117.799632523542</v>
      </c>
      <c r="N366" s="31"/>
    </row>
    <row r="367" customFormat="false" ht="12.75" hidden="false" customHeight="false" outlineLevel="0" collapsed="false">
      <c r="A367" s="32" t="n">
        <f aca="false">A366+1</f>
        <v>183</v>
      </c>
      <c r="B367" s="33" t="n">
        <f aca="false">S$2+P$2-SQRT(S$2^2-P$2^2*SIN(A367*PI()/180)^2)-P$2*COS(A367*PI()/180)</f>
        <v>84.459437134961</v>
      </c>
      <c r="C367" s="34" t="n">
        <f aca="false">ASIN($P$2/$S$2*SIN(A367*PI()/180))*180/PI()</f>
        <v>-0.898562312567512</v>
      </c>
      <c r="D367" s="33" t="n">
        <f aca="false">(P$2^2*(PI()*U$2/30)*SIN(A367*PI()/180)*COS(A367*PI()/180)/SQRT(S$2^2-P$2^2*SIN(A367*PI()/180)^2)+P$2*(PI()*U$2/30)*SIN(A367*PI()/180))/1000</f>
        <v>-1.37919024882527</v>
      </c>
      <c r="E367" s="35" t="n">
        <f aca="false">-1*(PI()^2*U$2^2*P$2*COS(PI()*A367/180)/900+SQRT(2)*PI()^2*U$2^2*P$2^2*(4*(2*S$2^2-P$2^2)*COS(PI()*A367/90)+P$2^2*(COS(PI()*A367/45)+3))/(3600*(P$2^2*COS(PI()*A367/90)+2*S$2^2-P$2^2)^(3/2)))/1000</f>
        <v>23449.820780098</v>
      </c>
      <c r="F367" s="33" t="n">
        <f aca="false">E367/1000</f>
        <v>23.449820780098</v>
      </c>
      <c r="G367" s="35" t="n">
        <f aca="false">$W$2*E367</f>
        <v>10552.4193510441</v>
      </c>
      <c r="H367" s="33" t="n">
        <f aca="false">E367*TAN(C367*PI()/180)</f>
        <v>-367.790665154141</v>
      </c>
      <c r="I367" s="35" t="n">
        <f aca="false">$W$2*H367</f>
        <v>-165.505799319363</v>
      </c>
      <c r="J367" s="36" t="n">
        <v>1.8305</v>
      </c>
      <c r="K367" s="35" t="n">
        <f aca="false">(J367-1)/10*$R$2^2*PI()/4</f>
        <v>678.625010959525</v>
      </c>
      <c r="L367" s="35" t="n">
        <f aca="false">G367+K367</f>
        <v>11231.0443620036</v>
      </c>
      <c r="M367" s="37" t="n">
        <f aca="false">L367*TAN(C367*PI()/180)</f>
        <v>-176.149460373817</v>
      </c>
      <c r="N367" s="31"/>
    </row>
    <row r="368" customFormat="false" ht="12.75" hidden="false" customHeight="false" outlineLevel="0" collapsed="false">
      <c r="A368" s="32" t="n">
        <f aca="false">A367+1</f>
        <v>184</v>
      </c>
      <c r="B368" s="33" t="n">
        <f aca="false">S$2+P$2-SQRT(S$2^2-P$2^2*SIN(A368*PI()/180)^2)-P$2*COS(A368*PI()/180)</f>
        <v>84.427886094106</v>
      </c>
      <c r="C368" s="34" t="n">
        <f aca="false">ASIN($P$2/$S$2*SIN(A368*PI()/180))*180/PI()</f>
        <v>-1.19769539742157</v>
      </c>
      <c r="D368" s="33" t="n">
        <f aca="false">(P$2^2*(PI()*U$2/30)*SIN(A368*PI()/180)*COS(A368*PI()/180)/SQRT(S$2^2-P$2^2*SIN(A368*PI()/180)^2)+P$2*(PI()*U$2/30)*SIN(A368*PI()/180))/1000</f>
        <v>-1.83902949768611</v>
      </c>
      <c r="E368" s="35" t="n">
        <f aca="false">-1*(PI()^2*U$2^2*P$2*COS(PI()*A368/180)/900+SQRT(2)*PI()^2*U$2^2*P$2^2*(4*(2*S$2^2-P$2^2)*COS(PI()*A368/90)+P$2^2*(COS(PI()*A368/45)+3))/(3600*(P$2^2*COS(PI()*A368/90)+2*S$2^2-P$2^2)^(3/2)))/1000</f>
        <v>23453.9756326952</v>
      </c>
      <c r="F368" s="33" t="n">
        <f aca="false">E368/1000</f>
        <v>23.4539756326952</v>
      </c>
      <c r="G368" s="35" t="n">
        <f aca="false">$W$2*E368</f>
        <v>10554.2890347128</v>
      </c>
      <c r="H368" s="33" t="n">
        <f aca="false">E368*TAN(C368*PI()/180)</f>
        <v>-490.346953687185</v>
      </c>
      <c r="I368" s="35" t="n">
        <f aca="false">$W$2*H368</f>
        <v>-220.656129159233</v>
      </c>
      <c r="J368" s="36" t="n">
        <v>1.8305</v>
      </c>
      <c r="K368" s="35" t="n">
        <f aca="false">(J368-1)/10*$R$2^2*PI()/4</f>
        <v>678.625010959525</v>
      </c>
      <c r="L368" s="35" t="n">
        <f aca="false">G368+K368</f>
        <v>11232.9140456723</v>
      </c>
      <c r="M368" s="37" t="n">
        <f aca="false">L368*TAN(C368*PI()/180)</f>
        <v>-234.843988481303</v>
      </c>
      <c r="N368" s="31"/>
    </row>
    <row r="369" customFormat="false" ht="12.75" hidden="false" customHeight="false" outlineLevel="0" collapsed="false">
      <c r="A369" s="32" t="n">
        <f aca="false">A368+1</f>
        <v>185</v>
      </c>
      <c r="B369" s="33" t="n">
        <f aca="false">S$2+P$2-SQRT(S$2^2-P$2^2*SIN(A369*PI()/180)^2)-P$2*COS(A369*PI()/180)</f>
        <v>84.3873177249041</v>
      </c>
      <c r="C369" s="34" t="n">
        <f aca="false">ASIN($P$2/$S$2*SIN(A369*PI()/180))*180/PI()</f>
        <v>-1.49649620942015</v>
      </c>
      <c r="D369" s="33" t="n">
        <f aca="false">(P$2^2*(PI()*U$2/30)*SIN(A369*PI()/180)*COS(A369*PI()/180)/SQRT(S$2^2-P$2^2*SIN(A369*PI()/180)^2)+P$2*(PI()*U$2/30)*SIN(A369*PI()/180))/1000</f>
        <v>-2.29896148051332</v>
      </c>
      <c r="E369" s="35" t="n">
        <f aca="false">-1*(PI()^2*U$2^2*P$2*COS(PI()*A369/180)/900+SQRT(2)*PI()^2*U$2^2*P$2^2*(4*(2*S$2^2-P$2^2)*COS(PI()*A369/90)+P$2^2*(COS(PI()*A369/45)+3))/(3600*(P$2^2*COS(PI()*A369/90)+2*S$2^2-P$2^2)^(3/2)))/1000</f>
        <v>23459.2748996161</v>
      </c>
      <c r="F369" s="33" t="n">
        <f aca="false">E369/1000</f>
        <v>23.4592748996161</v>
      </c>
      <c r="G369" s="35" t="n">
        <f aca="false">$W$2*E369</f>
        <v>10556.6737048273</v>
      </c>
      <c r="H369" s="33" t="n">
        <f aca="false">E369*TAN(C369*PI()/180)</f>
        <v>-612.867153605293</v>
      </c>
      <c r="I369" s="35" t="n">
        <f aca="false">$W$2*H369</f>
        <v>-275.790219122382</v>
      </c>
      <c r="J369" s="36" t="n">
        <v>1.8305</v>
      </c>
      <c r="K369" s="35" t="n">
        <f aca="false">(J369-1)/10*$R$2^2*PI()/4</f>
        <v>678.625010959525</v>
      </c>
      <c r="L369" s="35" t="n">
        <f aca="false">G369+K369</f>
        <v>11235.2987157868</v>
      </c>
      <c r="M369" s="37" t="n">
        <f aca="false">L369*TAN(C369*PI()/180)</f>
        <v>-293.519112304794</v>
      </c>
      <c r="N369" s="31"/>
    </row>
    <row r="370" customFormat="false" ht="12.75" hidden="false" customHeight="false" outlineLevel="0" collapsed="false">
      <c r="A370" s="32" t="n">
        <f aca="false">A369+1</f>
        <v>186</v>
      </c>
      <c r="B370" s="33" t="n">
        <f aca="false">S$2+P$2-SQRT(S$2^2-P$2^2*SIN(A370*PI()/180)^2)-P$2*COS(A370*PI()/180)</f>
        <v>84.3377299909859</v>
      </c>
      <c r="C370" s="34" t="n">
        <f aca="false">ASIN($P$2/$S$2*SIN(A370*PI()/180))*180/PI()</f>
        <v>-1.79488171742585</v>
      </c>
      <c r="D370" s="33" t="n">
        <f aca="false">(P$2^2*(PI()*U$2/30)*SIN(A370*PI()/180)*COS(A370*PI()/180)/SQRT(S$2^2-P$2^2*SIN(A370*PI()/180)^2)+P$2*(PI()*U$2/30)*SIN(A370*PI()/180))/1000</f>
        <v>-2.75900833435931</v>
      </c>
      <c r="E370" s="35" t="n">
        <f aca="false">-1*(PI()^2*U$2^2*P$2*COS(PI()*A370/180)/900+SQRT(2)*PI()^2*U$2^2*P$2^2*(4*(2*S$2^2-P$2^2)*COS(PI()*A370/90)+P$2^2*(COS(PI()*A370/45)+3))/(3600*(P$2^2*COS(PI()*A370/90)+2*S$2^2-P$2^2)^(3/2)))/1000</f>
        <v>23465.6865416313</v>
      </c>
      <c r="F370" s="33" t="n">
        <f aca="false">E370/1000</f>
        <v>23.4656865416313</v>
      </c>
      <c r="G370" s="35" t="n">
        <f aca="false">$W$2*E370</f>
        <v>10559.5589437341</v>
      </c>
      <c r="H370" s="33" t="n">
        <f aca="false">E370*TAN(C370*PI()/180)</f>
        <v>-735.340633295134</v>
      </c>
      <c r="I370" s="35" t="n">
        <f aca="false">$W$2*H370</f>
        <v>-330.90328498281</v>
      </c>
      <c r="J370" s="36" t="n">
        <v>1.8305</v>
      </c>
      <c r="K370" s="35" t="n">
        <f aca="false">(J370-1)/10*$R$2^2*PI()/4</f>
        <v>678.625010959525</v>
      </c>
      <c r="L370" s="35" t="n">
        <f aca="false">G370+K370</f>
        <v>11238.1839546936</v>
      </c>
      <c r="M370" s="37" t="n">
        <f aca="false">L370*TAN(C370*PI()/180)</f>
        <v>-352.169253248583</v>
      </c>
      <c r="N370" s="31"/>
    </row>
    <row r="371" customFormat="false" ht="12.75" hidden="false" customHeight="false" outlineLevel="0" collapsed="false">
      <c r="A371" s="32" t="n">
        <f aca="false">A370+1</f>
        <v>187</v>
      </c>
      <c r="B371" s="33" t="n">
        <f aca="false">S$2+P$2-SQRT(S$2^2-P$2^2*SIN(A371*PI()/180)^2)-P$2*COS(A371*PI()/180)</f>
        <v>84.2791204285387</v>
      </c>
      <c r="C371" s="34" t="n">
        <f aca="false">ASIN($P$2/$S$2*SIN(A371*PI()/180))*180/PI()</f>
        <v>-2.09276891546479</v>
      </c>
      <c r="D371" s="33" t="n">
        <f aca="false">(P$2^2*(PI()*U$2/30)*SIN(A371*PI()/180)*COS(A371*PI()/180)/SQRT(S$2^2-P$2^2*SIN(A371*PI()/180)^2)+P$2*(PI()*U$2/30)*SIN(A371*PI()/180))/1000</f>
        <v>-3.21919149801562</v>
      </c>
      <c r="E371" s="35" t="n">
        <f aca="false">-1*(PI()^2*U$2^2*P$2*COS(PI()*A371/180)/900+SQRT(2)*PI()^2*U$2^2*P$2^2*(4*(2*S$2^2-P$2^2)*COS(PI()*A371/90)+P$2^2*(COS(PI()*A371/45)+3))/(3600*(P$2^2*COS(PI()*A371/90)+2*S$2^2-P$2^2)^(3/2)))/1000</f>
        <v>23473.1713729856</v>
      </c>
      <c r="F371" s="33" t="n">
        <f aca="false">E371/1000</f>
        <v>23.4731713729856</v>
      </c>
      <c r="G371" s="35" t="n">
        <f aca="false">$W$2*E371</f>
        <v>10562.9271178435</v>
      </c>
      <c r="H371" s="33" t="n">
        <f aca="false">E371*TAN(C371*PI()/180)</f>
        <v>-857.755690477494</v>
      </c>
      <c r="I371" s="35" t="n">
        <f aca="false">$W$2*H371</f>
        <v>-385.990060714872</v>
      </c>
      <c r="J371" s="36" t="n">
        <v>1.8445</v>
      </c>
      <c r="K371" s="35" t="n">
        <f aca="false">(J371-1)/10*$R$2^2*PI()/4</f>
        <v>690.064806448307</v>
      </c>
      <c r="L371" s="35" t="n">
        <f aca="false">G371+K371</f>
        <v>11252.9919242918</v>
      </c>
      <c r="M371" s="37" t="n">
        <f aca="false">L371*TAN(C371*PI()/180)</f>
        <v>-411.206381301637</v>
      </c>
      <c r="N371" s="31"/>
    </row>
    <row r="372" customFormat="false" ht="12.75" hidden="false" customHeight="false" outlineLevel="0" collapsed="false">
      <c r="A372" s="32" t="n">
        <f aca="false">A371+1</f>
        <v>188</v>
      </c>
      <c r="B372" s="33" t="n">
        <f aca="false">S$2+P$2-SQRT(S$2^2-P$2^2*SIN(A372*PI()/180)^2)-P$2*COS(A372*PI()/180)</f>
        <v>84.2114861613729</v>
      </c>
      <c r="C372" s="34" t="n">
        <f aca="false">ASIN($P$2/$S$2*SIN(A372*PI()/180))*180/PI()</f>
        <v>-2.39007482820439</v>
      </c>
      <c r="D372" s="33" t="n">
        <f aca="false">(P$2^2*(PI()*U$2/30)*SIN(A372*PI()/180)*COS(A372*PI()/180)/SQRT(S$2^2-P$2^2*SIN(A372*PI()/180)^2)+P$2*(PI()*U$2/30)*SIN(A372*PI()/180))/1000</f>
        <v>-3.67953157173756</v>
      </c>
      <c r="E372" s="35" t="n">
        <f aca="false">-1*(PI()^2*U$2^2*P$2*COS(PI()*A372/180)/900+SQRT(2)*PI()^2*U$2^2*P$2^2*(4*(2*S$2^2-P$2^2)*COS(PI()*A372/90)+P$2^2*(COS(PI()*A372/45)+3))/(3600*(P$2^2*COS(PI()*A372/90)+2*S$2^2-P$2^2)^(3/2)))/1000</f>
        <v>23481.6830459852</v>
      </c>
      <c r="F372" s="33" t="n">
        <f aca="false">E372/1000</f>
        <v>23.4816830459852</v>
      </c>
      <c r="G372" s="35" t="n">
        <f aca="false">$W$2*E372</f>
        <v>10566.7573706933</v>
      </c>
      <c r="H372" s="33" t="n">
        <f aca="false">E372*TAN(C372*PI()/180)</f>
        <v>-980.099340423608</v>
      </c>
      <c r="I372" s="35" t="n">
        <f aca="false">$W$2*H372</f>
        <v>-441.044703190624</v>
      </c>
      <c r="J372" s="36" t="n">
        <v>1.7885</v>
      </c>
      <c r="K372" s="35" t="n">
        <f aca="false">(J372-1)/10*$R$2^2*PI()/4</f>
        <v>644.305624493179</v>
      </c>
      <c r="L372" s="35" t="n">
        <f aca="false">G372+K372</f>
        <v>11211.0629951865</v>
      </c>
      <c r="M372" s="37" t="n">
        <f aca="false">L372*TAN(C372*PI()/180)</f>
        <v>-467.937303536192</v>
      </c>
      <c r="N372" s="31"/>
    </row>
    <row r="373" customFormat="false" ht="12.75" hidden="false" customHeight="false" outlineLevel="0" collapsed="false">
      <c r="A373" s="32" t="n">
        <f aca="false">A372+1</f>
        <v>189</v>
      </c>
      <c r="B373" s="33" t="n">
        <f aca="false">S$2+P$2-SQRT(S$2^2-P$2^2*SIN(A373*PI()/180)^2)-P$2*COS(A373*PI()/180)</f>
        <v>84.1348239187417</v>
      </c>
      <c r="C373" s="34" t="n">
        <f aca="false">ASIN($P$2/$S$2*SIN(A373*PI()/180))*180/PI()</f>
        <v>-2.68671651667351</v>
      </c>
      <c r="D373" s="33" t="n">
        <f aca="false">(P$2^2*(PI()*U$2/30)*SIN(A373*PI()/180)*COS(A373*PI()/180)/SQRT(S$2^2-P$2^2*SIN(A373*PI()/180)^2)+P$2*(PI()*U$2/30)*SIN(A373*PI()/180))/1000</f>
        <v>-4.14004817664454</v>
      </c>
      <c r="E373" s="35" t="n">
        <f aca="false">-1*(PI()^2*U$2^2*P$2*COS(PI()*A373/180)/900+SQRT(2)*PI()^2*U$2^2*P$2^2*(4*(2*S$2^2-P$2^2)*COS(PI()*A373/90)+P$2^2*(COS(PI()*A373/45)+3))/(3600*(P$2^2*COS(PI()*A373/90)+2*S$2^2-P$2^2)^(3/2)))/1000</f>
        <v>23491.1680333321</v>
      </c>
      <c r="F373" s="33" t="n">
        <f aca="false">E373/1000</f>
        <v>23.4911680333321</v>
      </c>
      <c r="G373" s="35" t="n">
        <f aca="false">$W$2*E373</f>
        <v>10571.0256149995</v>
      </c>
      <c r="H373" s="33" t="n">
        <f aca="false">E373*TAN(C373*PI()/180)</f>
        <v>-1102.35710550686</v>
      </c>
      <c r="I373" s="35" t="n">
        <f aca="false">$W$2*H373</f>
        <v>-496.060697478085</v>
      </c>
      <c r="J373" s="36" t="n">
        <v>1.7885</v>
      </c>
      <c r="K373" s="35" t="n">
        <f aca="false">(J373-1)/10*$R$2^2*PI()/4</f>
        <v>644.305624493179</v>
      </c>
      <c r="L373" s="35" t="n">
        <f aca="false">G373+K373</f>
        <v>11215.3312394926</v>
      </c>
      <c r="M373" s="37" t="n">
        <f aca="false">L373*TAN(C373*PI()/180)</f>
        <v>-526.29567269389</v>
      </c>
      <c r="N373" s="31"/>
    </row>
    <row r="374" customFormat="false" ht="12.75" hidden="false" customHeight="false" outlineLevel="0" collapsed="false">
      <c r="A374" s="32" t="n">
        <f aca="false">A373+1</f>
        <v>190</v>
      </c>
      <c r="B374" s="33" t="n">
        <f aca="false">S$2+P$2-SQRT(S$2^2-P$2^2*SIN(A374*PI()/180)^2)-P$2*COS(A374*PI()/180)</f>
        <v>84.0491300559211</v>
      </c>
      <c r="C374" s="34" t="n">
        <f aca="false">ASIN($P$2/$S$2*SIN(A374*PI()/180))*180/PI()</f>
        <v>-2.98261108426422</v>
      </c>
      <c r="D374" s="33" t="n">
        <f aca="false">(P$2^2*(PI()*U$2/30)*SIN(A374*PI()/180)*COS(A374*PI()/180)/SQRT(S$2^2-P$2^2*SIN(A374*PI()/180)^2)+P$2*(PI()*U$2/30)*SIN(A374*PI()/180))/1000</f>
        <v>-4.60075981375374</v>
      </c>
      <c r="E374" s="35" t="n">
        <f aca="false">-1*(PI()^2*U$2^2*P$2*COS(PI()*A374/180)/900+SQRT(2)*PI()^2*U$2^2*P$2^2*(4*(2*S$2^2-P$2^2)*COS(PI()*A374/90)+P$2^2*(COS(PI()*A374/45)+3))/(3600*(P$2^2*COS(PI()*A374/90)+2*S$2^2-P$2^2)^(3/2)))/1000</f>
        <v>23501.5656084815</v>
      </c>
      <c r="F374" s="33" t="n">
        <f aca="false">E374/1000</f>
        <v>23.5015656084815</v>
      </c>
      <c r="G374" s="35" t="n">
        <f aca="false">$W$2*E374</f>
        <v>10575.7045238167</v>
      </c>
      <c r="H374" s="33" t="n">
        <f aca="false">E374*TAN(C374*PI()/180)</f>
        <v>-1224.51280635669</v>
      </c>
      <c r="I374" s="35" t="n">
        <f aca="false">$W$2*H374</f>
        <v>-551.030762860511</v>
      </c>
      <c r="J374" s="36" t="n">
        <v>1.7045</v>
      </c>
      <c r="K374" s="35" t="n">
        <f aca="false">(J374-1)/10*$R$2^2*PI()/4</f>
        <v>575.666851560488</v>
      </c>
      <c r="L374" s="35" t="n">
        <f aca="false">G374+K374</f>
        <v>11151.3713753771</v>
      </c>
      <c r="M374" s="37" t="n">
        <f aca="false">L374*TAN(C374*PI()/180)</f>
        <v>-581.024995741595</v>
      </c>
      <c r="N374" s="31"/>
    </row>
    <row r="375" customFormat="false" ht="12.75" hidden="false" customHeight="false" outlineLevel="0" collapsed="false">
      <c r="A375" s="32" t="n">
        <f aca="false">A374+1</f>
        <v>191</v>
      </c>
      <c r="B375" s="33" t="n">
        <f aca="false">S$2+P$2-SQRT(S$2^2-P$2^2*SIN(A375*PI()/180)^2)-P$2*COS(A375*PI()/180)</f>
        <v>83.9544005775584</v>
      </c>
      <c r="C375" s="34" t="n">
        <f aca="false">ASIN($P$2/$S$2*SIN(A375*PI()/180))*180/PI()</f>
        <v>-3.2776756830549</v>
      </c>
      <c r="D375" s="33" t="n">
        <f aca="false">(P$2^2*(PI()*U$2/30)*SIN(A375*PI()/180)*COS(A375*PI()/180)/SQRT(S$2^2-P$2^2*SIN(A375*PI()/180)^2)+P$2*(PI()*U$2/30)*SIN(A375*PI()/180))/1000</f>
        <v>-5.06168372261206</v>
      </c>
      <c r="E375" s="35" t="n">
        <f aca="false">-1*(PI()^2*U$2^2*P$2*COS(PI()*A375/180)/900+SQRT(2)*PI()^2*U$2^2*P$2^2*(4*(2*S$2^2-P$2^2)*COS(PI()*A375/90)+P$2^2*(COS(PI()*A375/45)+3))/(3600*(P$2^2*COS(PI()*A375/90)+2*S$2^2-P$2^2)^(3/2)))/1000</f>
        <v>23512.8078243375</v>
      </c>
      <c r="F375" s="33" t="n">
        <f aca="false">E375/1000</f>
        <v>23.5128078243375</v>
      </c>
      <c r="G375" s="35" t="n">
        <f aca="false">$W$2*E375</f>
        <v>10580.7635209519</v>
      </c>
      <c r="H375" s="33" t="n">
        <f aca="false">E375*TAN(C375*PI()/180)</f>
        <v>-1346.54835490205</v>
      </c>
      <c r="I375" s="35" t="n">
        <f aca="false">$W$2*H375</f>
        <v>-605.946759705923</v>
      </c>
      <c r="J375" s="36" t="n">
        <v>1.6765</v>
      </c>
      <c r="K375" s="35" t="n">
        <f aca="false">(J375-1)/10*$R$2^2*PI()/4</f>
        <v>552.787260582924</v>
      </c>
      <c r="L375" s="35" t="n">
        <f aca="false">G375+K375</f>
        <v>11133.5507815348</v>
      </c>
      <c r="M375" s="37" t="n">
        <f aca="false">L375*TAN(C375*PI()/180)</f>
        <v>-637.604177310395</v>
      </c>
      <c r="N375" s="31"/>
    </row>
    <row r="376" customFormat="false" ht="12.75" hidden="false" customHeight="false" outlineLevel="0" collapsed="false">
      <c r="A376" s="32" t="n">
        <f aca="false">A375+1</f>
        <v>192</v>
      </c>
      <c r="B376" s="33" t="n">
        <f aca="false">S$2+P$2-SQRT(S$2^2-P$2^2*SIN(A376*PI()/180)^2)-P$2*COS(A376*PI()/180)</f>
        <v>83.8506311637955</v>
      </c>
      <c r="C376" s="34" t="n">
        <f aca="false">ASIN($P$2/$S$2*SIN(A376*PI()/180))*180/PI()</f>
        <v>-3.57182752049366</v>
      </c>
      <c r="D376" s="33" t="n">
        <f aca="false">(P$2^2*(PI()*U$2/30)*SIN(A376*PI()/180)*COS(A376*PI()/180)/SQRT(S$2^2-P$2^2*SIN(A376*PI()/180)^2)+P$2*(PI()*U$2/30)*SIN(A376*PI()/180))/1000</f>
        <v>-5.52283573949688</v>
      </c>
      <c r="E376" s="35" t="n">
        <f aca="false">-1*(PI()^2*U$2^2*P$2*COS(PI()*A376/180)/900+SQRT(2)*PI()^2*U$2^2*P$2^2*(4*(2*S$2^2-P$2^2)*COS(PI()*A376/90)+P$2^2*(COS(PI()*A376/45)+3))/(3600*(P$2^2*COS(PI()*A376/90)+2*S$2^2-P$2^2)^(3/2)))/1000</f>
        <v>23524.8194906497</v>
      </c>
      <c r="F376" s="33" t="n">
        <f aca="false">E376/1000</f>
        <v>23.5248194906497</v>
      </c>
      <c r="G376" s="35" t="n">
        <f aca="false">$W$2*E376</f>
        <v>10586.1687707924</v>
      </c>
      <c r="H376" s="33" t="n">
        <f aca="false">E376*TAN(C376*PI()/180)</f>
        <v>-1468.44354961422</v>
      </c>
      <c r="I376" s="35" t="n">
        <f aca="false">$W$2*H376</f>
        <v>-660.799597326401</v>
      </c>
      <c r="J376" s="36" t="n">
        <v>1.6625</v>
      </c>
      <c r="K376" s="35" t="n">
        <f aca="false">(J376-1)/10*$R$2^2*PI()/4</f>
        <v>541.347465094142</v>
      </c>
      <c r="L376" s="35" t="n">
        <f aca="false">G376+K376</f>
        <v>11127.5162358865</v>
      </c>
      <c r="M376" s="37" t="n">
        <f aca="false">L376*TAN(C376*PI()/180)</f>
        <v>-694.59106567469</v>
      </c>
      <c r="N376" s="31"/>
    </row>
    <row r="377" customFormat="false" ht="12.75" hidden="false" customHeight="false" outlineLevel="0" collapsed="false">
      <c r="A377" s="32" t="n">
        <f aca="false">A376+1</f>
        <v>193</v>
      </c>
      <c r="B377" s="33" t="n">
        <f aca="false">S$2+P$2-SQRT(S$2^2-P$2^2*SIN(A377*PI()/180)^2)-P$2*COS(A377*PI()/180)</f>
        <v>83.737817199179</v>
      </c>
      <c r="C377" s="34" t="n">
        <f aca="false">ASIN($P$2/$S$2*SIN(A377*PI()/180))*180/PI()</f>
        <v>-3.86498386648069</v>
      </c>
      <c r="D377" s="33" t="n">
        <f aca="false">(P$2^2*(PI()*U$2/30)*SIN(A377*PI()/180)*COS(A377*PI()/180)/SQRT(S$2^2-P$2^2*SIN(A377*PI()/180)^2)+P$2*(PI()*U$2/30)*SIN(A377*PI()/180))/1000</f>
        <v>-5.98423015516412</v>
      </c>
      <c r="E377" s="35" t="n">
        <f aca="false">-1*(PI()^2*U$2^2*P$2*COS(PI()*A377/180)/900+SQRT(2)*PI()^2*U$2^2*P$2^2*(4*(2*S$2^2-P$2^2)*COS(PI()*A377/90)+P$2^2*(COS(PI()*A377/45)+3))/(3600*(P$2^2*COS(PI()*A377/90)+2*S$2^2-P$2^2)^(3/2)))/1000</f>
        <v>23537.5181505085</v>
      </c>
      <c r="F377" s="33" t="n">
        <f aca="false">E377/1000</f>
        <v>23.5375181505085</v>
      </c>
      <c r="G377" s="35" t="n">
        <f aca="false">$W$2*E377</f>
        <v>10591.8831677288</v>
      </c>
      <c r="H377" s="33" t="n">
        <f aca="false">E377*TAN(C377*PI()/180)</f>
        <v>-1590.17587328441</v>
      </c>
      <c r="I377" s="35" t="n">
        <f aca="false">$W$2*H377</f>
        <v>-715.579142977987</v>
      </c>
      <c r="J377" s="36" t="n">
        <v>1.6485</v>
      </c>
      <c r="K377" s="35" t="n">
        <f aca="false">(J377-1)/10*$R$2^2*PI()/4</f>
        <v>529.90766960536</v>
      </c>
      <c r="L377" s="35" t="n">
        <f aca="false">G377+K377</f>
        <v>11121.7908373342</v>
      </c>
      <c r="M377" s="37" t="n">
        <f aca="false">L377*TAN(C377*PI()/180)</f>
        <v>-751.379280693721</v>
      </c>
      <c r="N377" s="31"/>
    </row>
    <row r="378" customFormat="false" ht="12.75" hidden="false" customHeight="false" outlineLevel="0" collapsed="false">
      <c r="A378" s="32" t="n">
        <f aca="false">A377+1</f>
        <v>194</v>
      </c>
      <c r="B378" s="33" t="n">
        <f aca="false">S$2+P$2-SQRT(S$2^2-P$2^2*SIN(A378*PI()/180)^2)-P$2*COS(A378*PI()/180)</f>
        <v>83.615953804362</v>
      </c>
      <c r="C378" s="34" t="n">
        <f aca="false">ASIN($P$2/$S$2*SIN(A378*PI()/180))*180/PI()</f>
        <v>-4.15706206088784</v>
      </c>
      <c r="D378" s="33" t="n">
        <f aca="false">(P$2^2*(PI()*U$2/30)*SIN(A378*PI()/180)*COS(A378*PI()/180)/SQRT(S$2^2-P$2^2*SIN(A378*PI()/180)^2)+P$2*(PI()*U$2/30)*SIN(A378*PI()/180))/1000</f>
        <v>-6.44587957213014</v>
      </c>
      <c r="E378" s="35" t="n">
        <f aca="false">-1*(PI()^2*U$2^2*P$2*COS(PI()*A378/180)/900+SQRT(2)*PI()^2*U$2^2*P$2^2*(4*(2*S$2^2-P$2^2)*COS(PI()*A378/90)+P$2^2*(COS(PI()*A378/45)+3))/(3600*(P$2^2*COS(PI()*A378/90)+2*S$2^2-P$2^2)^(3/2)))/1000</f>
        <v>23550.8140563841</v>
      </c>
      <c r="F378" s="33" t="n">
        <f aca="false">E378/1000</f>
        <v>23.5508140563841</v>
      </c>
      <c r="G378" s="35" t="n">
        <f aca="false">$W$2*E378</f>
        <v>10597.8663253728</v>
      </c>
      <c r="H378" s="33" t="n">
        <f aca="false">E378*TAN(C378*PI()/180)</f>
        <v>-1711.720293699</v>
      </c>
      <c r="I378" s="35" t="n">
        <f aca="false">$W$2*H378</f>
        <v>-770.27413216455</v>
      </c>
      <c r="J378" s="36" t="n">
        <v>1.62075</v>
      </c>
      <c r="K378" s="35" t="n">
        <f aca="false">(J378-1)/10*$R$2^2*PI()/4</f>
        <v>507.232360690096</v>
      </c>
      <c r="L378" s="35" t="n">
        <f aca="false">G378+K378</f>
        <v>11105.0986860629</v>
      </c>
      <c r="M378" s="37" t="n">
        <f aca="false">L378*TAN(C378*PI()/180)</f>
        <v>-807.140795173964</v>
      </c>
      <c r="N378" s="31"/>
    </row>
    <row r="379" customFormat="false" ht="12.75" hidden="false" customHeight="false" outlineLevel="0" collapsed="false">
      <c r="A379" s="32" t="n">
        <f aca="false">A378+1</f>
        <v>195</v>
      </c>
      <c r="B379" s="33" t="n">
        <f aca="false">S$2+P$2-SQRT(S$2^2-P$2^2*SIN(A379*PI()/180)^2)-P$2*COS(A379*PI()/180)</f>
        <v>83.4850358706104</v>
      </c>
      <c r="C379" s="34" t="n">
        <f aca="false">ASIN($P$2/$S$2*SIN(A379*PI()/180))*180/PI()</f>
        <v>-4.44797952155313</v>
      </c>
      <c r="D379" s="33" t="n">
        <f aca="false">(P$2^2*(PI()*U$2/30)*SIN(A379*PI()/180)*COS(A379*PI()/180)/SQRT(S$2^2-P$2^2*SIN(A379*PI()/180)^2)+P$2*(PI()*U$2/30)*SIN(A379*PI()/180))/1000</f>
        <v>-6.90779476148333</v>
      </c>
      <c r="E379" s="35" t="n">
        <f aca="false">-1*(PI()^2*U$2^2*P$2*COS(PI()*A379/180)/900+SQRT(2)*PI()^2*U$2^2*P$2^2*(4*(2*S$2^2-P$2^2)*COS(PI()*A379/90)+P$2^2*(COS(PI()*A379/45)+3))/(3600*(P$2^2*COS(PI()*A379/90)+2*S$2^2-P$2^2)^(3/2)))/1000</f>
        <v>23564.6101461939</v>
      </c>
      <c r="F379" s="33" t="n">
        <f aca="false">E379/1000</f>
        <v>23.5646101461939</v>
      </c>
      <c r="G379" s="35" t="n">
        <f aca="false">$W$2*E379</f>
        <v>10604.0745657873</v>
      </c>
      <c r="H379" s="33" t="n">
        <f aca="false">E379*TAN(C379*PI()/180)</f>
        <v>-1833.0490676055</v>
      </c>
      <c r="I379" s="35" t="n">
        <f aca="false">$W$2*H379</f>
        <v>-824.872080422474</v>
      </c>
      <c r="J379" s="36" t="n">
        <v>1.59275</v>
      </c>
      <c r="K379" s="35" t="n">
        <f aca="false">(J379-1)/10*$R$2^2*PI()/4</f>
        <v>484.352769712533</v>
      </c>
      <c r="L379" s="35" t="n">
        <f aca="false">G379+K379</f>
        <v>11088.4273354998</v>
      </c>
      <c r="M379" s="37" t="n">
        <f aca="false">L379*TAN(C379*PI()/180)</f>
        <v>-862.549020011355</v>
      </c>
      <c r="N379" s="31"/>
    </row>
    <row r="380" customFormat="false" ht="12.75" hidden="false" customHeight="false" outlineLevel="0" collapsed="false">
      <c r="A380" s="32" t="n">
        <f aca="false">A379+1</f>
        <v>196</v>
      </c>
      <c r="B380" s="33" t="n">
        <f aca="false">S$2+P$2-SQRT(S$2^2-P$2^2*SIN(A380*PI()/180)^2)-P$2*COS(A380*PI()/180)</f>
        <v>83.3450580971206</v>
      </c>
      <c r="C380" s="34" t="n">
        <f aca="false">ASIN($P$2/$S$2*SIN(A380*PI()/180))*180/PI()</f>
        <v>-4.73765375278722</v>
      </c>
      <c r="D380" s="33" t="n">
        <f aca="false">(P$2^2*(PI()*U$2/30)*SIN(A380*PI()/180)*COS(A380*PI()/180)/SQRT(S$2^2-P$2^2*SIN(A380*PI()/180)^2)+P$2*(PI()*U$2/30)*SIN(A380*PI()/180))/1000</f>
        <v>-7.36998451923098</v>
      </c>
      <c r="E380" s="35" t="n">
        <f aca="false">-1*(PI()^2*U$2^2*P$2*COS(PI()*A380/180)/900+SQRT(2)*PI()^2*U$2^2*P$2^2*(4*(2*S$2^2-P$2^2)*COS(PI()*A380/90)+P$2^2*(COS(PI()*A380/45)+3))/(3600*(P$2^2*COS(PI()*A380/90)+2*S$2^2-P$2^2)^(3/2)))/1000</f>
        <v>23578.8020199235</v>
      </c>
      <c r="F380" s="33" t="n">
        <f aca="false">E380/1000</f>
        <v>23.5788020199235</v>
      </c>
      <c r="G380" s="35" t="n">
        <f aca="false">$W$2*E380</f>
        <v>10610.4609089656</v>
      </c>
      <c r="H380" s="33" t="n">
        <f aca="false">E380*TAN(C380*PI()/180)</f>
        <v>-1954.13154839415</v>
      </c>
      <c r="I380" s="35" t="n">
        <f aca="false">$W$2*H380</f>
        <v>-879.359196777365</v>
      </c>
      <c r="J380" s="36" t="n">
        <v>1.55075</v>
      </c>
      <c r="K380" s="35" t="n">
        <f aca="false">(J380-1)/10*$R$2^2*PI()/4</f>
        <v>450.033383246187</v>
      </c>
      <c r="L380" s="35" t="n">
        <f aca="false">G380+K380</f>
        <v>11060.4942922118</v>
      </c>
      <c r="M380" s="37" t="n">
        <f aca="false">L380*TAN(C380*PI()/180)</f>
        <v>-916.656445012829</v>
      </c>
      <c r="N380" s="31"/>
    </row>
    <row r="381" customFormat="false" ht="12.75" hidden="false" customHeight="false" outlineLevel="0" collapsed="false">
      <c r="A381" s="32" t="n">
        <f aca="false">A380+1</f>
        <v>197</v>
      </c>
      <c r="B381" s="33" t="n">
        <f aca="false">S$2+P$2-SQRT(S$2^2-P$2^2*SIN(A381*PI()/180)^2)-P$2*COS(A381*PI()/180)</f>
        <v>83.196015031159</v>
      </c>
      <c r="C381" s="34" t="n">
        <f aca="false">ASIN($P$2/$S$2*SIN(A381*PI()/180))*180/PI()</f>
        <v>-5.0260023544284</v>
      </c>
      <c r="D381" s="33" t="n">
        <f aca="false">(P$2^2*(PI()*U$2/30)*SIN(A381*PI()/180)*COS(A381*PI()/180)/SQRT(S$2^2-P$2^2*SIN(A381*PI()/180)^2)+P$2*(PI()*U$2/30)*SIN(A381*PI()/180))/1000</f>
        <v>-7.83245552219765</v>
      </c>
      <c r="E381" s="35" t="n">
        <f aca="false">-1*(PI()^2*U$2^2*P$2*COS(PI()*A381/180)/900+SQRT(2)*PI()^2*U$2^2*P$2^2*(4*(2*S$2^2-P$2^2)*COS(PI()*A381/90)+P$2^2*(COS(PI()*A381/45)+3))/(3600*(P$2^2*COS(PI()*A381/90)+2*S$2^2-P$2^2)^(3/2)))/1000</f>
        <v>23593.2779173681</v>
      </c>
      <c r="F381" s="33" t="n">
        <f aca="false">E381/1000</f>
        <v>23.5932779173681</v>
      </c>
      <c r="G381" s="35" t="n">
        <f aca="false">$W$2*E381</f>
        <v>10616.9750628156</v>
      </c>
      <c r="H381" s="33" t="n">
        <f aca="false">E381*TAN(C381*PI()/180)</f>
        <v>-2074.93399795411</v>
      </c>
      <c r="I381" s="35" t="n">
        <f aca="false">$W$2*H381</f>
        <v>-933.720299079351</v>
      </c>
      <c r="J381" s="36" t="n">
        <v>1.52275</v>
      </c>
      <c r="K381" s="35" t="n">
        <f aca="false">(J381-1)/10*$R$2^2*PI()/4</f>
        <v>427.153792268623</v>
      </c>
      <c r="L381" s="35" t="n">
        <f aca="false">G381+K381</f>
        <v>11044.1288550843</v>
      </c>
      <c r="M381" s="37" t="n">
        <f aca="false">L381*TAN(C381*PI()/180)</f>
        <v>-971.286758858166</v>
      </c>
      <c r="N381" s="31"/>
    </row>
    <row r="382" customFormat="false" ht="12.75" hidden="false" customHeight="false" outlineLevel="0" collapsed="false">
      <c r="A382" s="32" t="n">
        <f aca="false">A381+1</f>
        <v>198</v>
      </c>
      <c r="B382" s="33" t="n">
        <f aca="false">S$2+P$2-SQRT(S$2^2-P$2^2*SIN(A382*PI()/180)^2)-P$2*COS(A382*PI()/180)</f>
        <v>83.0379011110304</v>
      </c>
      <c r="C382" s="34" t="n">
        <f aca="false">ASIN($P$2/$S$2*SIN(A382*PI()/180))*180/PI()</f>
        <v>-5.31294303148187</v>
      </c>
      <c r="D382" s="33" t="n">
        <f aca="false">(P$2^2*(PI()*U$2/30)*SIN(A382*PI()/180)*COS(A382*PI()/180)/SQRT(S$2^2-P$2^2*SIN(A382*PI()/180)^2)+P$2*(PI()*U$2/30)*SIN(A382*PI()/180))/1000</f>
        <v>-8.29521218350314</v>
      </c>
      <c r="E382" s="35" t="n">
        <f aca="false">-1*(PI()^2*U$2^2*P$2*COS(PI()*A382/180)/900+SQRT(2)*PI()^2*U$2^2*P$2^2*(4*(2*S$2^2-P$2^2)*COS(PI()*A382/90)+P$2^2*(COS(PI()*A382/45)+3))/(3600*(P$2^2*COS(PI()*A382/90)+2*S$2^2-P$2^2)^(3/2)))/1000</f>
        <v>23607.9186976012</v>
      </c>
      <c r="F382" s="33" t="n">
        <f aca="false">E382/1000</f>
        <v>23.6079186976012</v>
      </c>
      <c r="G382" s="35" t="n">
        <f aca="false">$W$2*E382</f>
        <v>10623.5634139205</v>
      </c>
      <c r="H382" s="33" t="n">
        <f aca="false">E382*TAN(C382*PI()/180)</f>
        <v>-2195.41940319894</v>
      </c>
      <c r="I382" s="35" t="n">
        <f aca="false">$W$2*H382</f>
        <v>-987.938731439522</v>
      </c>
      <c r="J382" s="36" t="n">
        <v>1.49475</v>
      </c>
      <c r="K382" s="35" t="n">
        <f aca="false">(J382-1)/10*$R$2^2*PI()/4</f>
        <v>404.274201291059</v>
      </c>
      <c r="L382" s="35" t="n">
        <f aca="false">G382+K382</f>
        <v>11027.8376152116</v>
      </c>
      <c r="M382" s="37" t="n">
        <f aca="false">L382*TAN(C382*PI()/180)</f>
        <v>-1025.53422798015</v>
      </c>
      <c r="N382" s="31"/>
    </row>
    <row r="383" customFormat="false" ht="12.75" hidden="false" customHeight="false" outlineLevel="0" collapsed="false">
      <c r="A383" s="32" t="n">
        <f aca="false">A382+1</f>
        <v>199</v>
      </c>
      <c r="B383" s="33" t="n">
        <f aca="false">S$2+P$2-SQRT(S$2^2-P$2^2*SIN(A383*PI()/180)^2)-P$2*COS(A383*PI()/180)</f>
        <v>82.8707107118845</v>
      </c>
      <c r="C383" s="34" t="n">
        <f aca="false">ASIN($P$2/$S$2*SIN(A383*PI()/180))*180/PI()</f>
        <v>-5.59839360437824</v>
      </c>
      <c r="D383" s="33" t="n">
        <f aca="false">(P$2^2*(PI()*U$2/30)*SIN(A383*PI()/180)*COS(A383*PI()/180)/SQRT(S$2^2-P$2^2*SIN(A383*PI()/180)^2)+P$2*(PI()*U$2/30)*SIN(A383*PI()/180))/1000</f>
        <v>-8.75825650766</v>
      </c>
      <c r="E383" s="35" t="n">
        <f aca="false">-1*(PI()^2*U$2^2*P$2*COS(PI()*A383/180)/900+SQRT(2)*PI()^2*U$2^2*P$2^2*(4*(2*S$2^2-P$2^2)*COS(PI()*A383/90)+P$2^2*(COS(PI()*A383/45)+3))/(3600*(P$2^2*COS(PI()*A383/90)+2*S$2^2-P$2^2)^(3/2)))/1000</f>
        <v>23622.5978208176</v>
      </c>
      <c r="F383" s="33" t="n">
        <f aca="false">E383/1000</f>
        <v>23.6225978208176</v>
      </c>
      <c r="G383" s="35" t="n">
        <f aca="false">$W$2*E383</f>
        <v>10630.1690193679</v>
      </c>
      <c r="H383" s="33" t="n">
        <f aca="false">E383*TAN(C383*PI()/180)</f>
        <v>-2315.54729779282</v>
      </c>
      <c r="I383" s="35" t="n">
        <f aca="false">$W$2*H383</f>
        <v>-1041.99628400677</v>
      </c>
      <c r="J383" s="36" t="n">
        <v>1.50875</v>
      </c>
      <c r="K383" s="35" t="n">
        <f aca="false">(J383-1)/10*$R$2^2*PI()/4</f>
        <v>415.713996779841</v>
      </c>
      <c r="L383" s="35" t="n">
        <f aca="false">G383+K383</f>
        <v>11045.8830161478</v>
      </c>
      <c r="M383" s="37" t="n">
        <f aca="false">L383*TAN(C383*PI()/180)</f>
        <v>-1082.74563042497</v>
      </c>
      <c r="N383" s="31"/>
    </row>
    <row r="384" customFormat="false" ht="12.75" hidden="false" customHeight="false" outlineLevel="0" collapsed="false">
      <c r="A384" s="32" t="n">
        <f aca="false">A383+1</f>
        <v>200</v>
      </c>
      <c r="B384" s="33" t="n">
        <f aca="false">S$2+P$2-SQRT(S$2^2-P$2^2*SIN(A384*PI()/180)^2)-P$2*COS(A384*PI()/180)</f>
        <v>82.6944381943672</v>
      </c>
      <c r="C384" s="34" t="n">
        <f aca="false">ASIN($P$2/$S$2*SIN(A384*PI()/180))*180/PI()</f>
        <v>-5.88227201988548</v>
      </c>
      <c r="D384" s="33" t="n">
        <f aca="false">(P$2^2*(PI()*U$2/30)*SIN(A384*PI()/180)*COS(A384*PI()/180)/SQRT(S$2^2-P$2^2*SIN(A384*PI()/180)^2)+P$2*(PI()*U$2/30)*SIN(A384*PI()/180))/1000</f>
        <v>-9.22158794534388</v>
      </c>
      <c r="E384" s="35" t="n">
        <f aca="false">-1*(PI()^2*U$2^2*P$2*COS(PI()*A384/180)/900+SQRT(2)*PI()^2*U$2^2*P$2^2*(4*(2*S$2^2-P$2^2)*COS(PI()*A384/90)+P$2^2*(COS(PI()*A384/45)+3))/(3600*(P$2^2*COS(PI()*A384/90)+2*S$2^2-P$2^2)^(3/2)))/1000</f>
        <v>23637.1813332344</v>
      </c>
      <c r="F384" s="33" t="n">
        <f aca="false">E384/1000</f>
        <v>23.6371813332344</v>
      </c>
      <c r="G384" s="35" t="n">
        <f aca="false">$W$2*E384</f>
        <v>10636.7315999555</v>
      </c>
      <c r="H384" s="33" t="n">
        <f aca="false">E384*TAN(C384*PI()/180)</f>
        <v>-2435.27358964797</v>
      </c>
      <c r="I384" s="35" t="n">
        <f aca="false">$W$2*H384</f>
        <v>-1095.87311534159</v>
      </c>
      <c r="J384" s="36" t="n">
        <v>1.48075</v>
      </c>
      <c r="K384" s="35" t="n">
        <f aca="false">(J384-1)/10*$R$2^2*PI()/4</f>
        <v>392.834405802278</v>
      </c>
      <c r="L384" s="35" t="n">
        <f aca="false">G384+K384</f>
        <v>11029.5660057577</v>
      </c>
      <c r="M384" s="37" t="n">
        <f aca="false">L384*TAN(C384*PI()/180)</f>
        <v>-1136.34576053851</v>
      </c>
      <c r="N384" s="31"/>
    </row>
    <row r="385" customFormat="false" ht="12.75" hidden="false" customHeight="false" outlineLevel="0" collapsed="false">
      <c r="A385" s="32" t="n">
        <f aca="false">A384+1</f>
        <v>201</v>
      </c>
      <c r="B385" s="33" t="n">
        <f aca="false">S$2+P$2-SQRT(S$2^2-P$2^2*SIN(A385*PI()/180)^2)-P$2*COS(A385*PI()/180)</f>
        <v>82.5090779561213</v>
      </c>
      <c r="C385" s="34" t="n">
        <f aca="false">ASIN($P$2/$S$2*SIN(A385*PI()/180))*180/PI()</f>
        <v>-6.16449636270738</v>
      </c>
      <c r="D385" s="33" t="n">
        <f aca="false">(P$2^2*(PI()*U$2/30)*SIN(A385*PI()/180)*COS(A385*PI()/180)/SQRT(S$2^2-P$2^2*SIN(A385*PI()/180)^2)+P$2*(PI()*U$2/30)*SIN(A385*PI()/180))/1000</f>
        <v>-9.6852032479037</v>
      </c>
      <c r="E385" s="35" t="n">
        <f aca="false">-1*(PI()^2*U$2^2*P$2*COS(PI()*A385/180)/900+SQRT(2)*PI()^2*U$2^2*P$2^2*(4*(2*S$2^2-P$2^2)*COS(PI()*A385/90)+P$2^2*(COS(PI()*A385/45)+3))/(3600*(P$2^2*COS(PI()*A385/90)+2*S$2^2-P$2^2)^(3/2)))/1000</f>
        <v>23651.5278557737</v>
      </c>
      <c r="F385" s="33" t="n">
        <f aca="false">E385/1000</f>
        <v>23.6515278557737</v>
      </c>
      <c r="G385" s="35" t="n">
        <f aca="false">$W$2*E385</f>
        <v>10643.1875350982</v>
      </c>
      <c r="H385" s="33" t="n">
        <f aca="false">E385*TAN(C385*PI()/180)</f>
        <v>-2554.5503948021</v>
      </c>
      <c r="I385" s="35" t="n">
        <f aca="false">$W$2*H385</f>
        <v>-1149.54767766095</v>
      </c>
      <c r="J385" s="36" t="n">
        <v>1.48075</v>
      </c>
      <c r="K385" s="35" t="n">
        <f aca="false">(J385-1)/10*$R$2^2*PI()/4</f>
        <v>392.834405802278</v>
      </c>
      <c r="L385" s="35" t="n">
        <f aca="false">G385+K385</f>
        <v>11036.0219409004</v>
      </c>
      <c r="M385" s="37" t="n">
        <f aca="false">L385*TAN(C385*PI()/180)</f>
        <v>-1191.97687261839</v>
      </c>
      <c r="N385" s="31"/>
    </row>
    <row r="386" customFormat="false" ht="12.75" hidden="false" customHeight="false" outlineLevel="0" collapsed="false">
      <c r="A386" s="32" t="n">
        <f aca="false">A385+1</f>
        <v>202</v>
      </c>
      <c r="B386" s="33" t="n">
        <f aca="false">S$2+P$2-SQRT(S$2^2-P$2^2*SIN(A386*PI()/180)^2)-P$2*COS(A386*PI()/180)</f>
        <v>82.3146244861427</v>
      </c>
      <c r="C386" s="34" t="n">
        <f aca="false">ASIN($P$2/$S$2*SIN(A386*PI()/180))*180/PI()</f>
        <v>-6.44498486780079</v>
      </c>
      <c r="D386" s="33" t="n">
        <f aca="false">(P$2^2*(PI()*U$2/30)*SIN(A386*PI()/180)*COS(A386*PI()/180)/SQRT(S$2^2-P$2^2*SIN(A386*PI()/180)^2)+P$2*(PI()*U$2/30)*SIN(A386*PI()/180))/1000</f>
        <v>-10.1490963216931</v>
      </c>
      <c r="E386" s="35" t="n">
        <f aca="false">-1*(PI()^2*U$2^2*P$2*COS(PI()*A386/180)/900+SQRT(2)*PI()^2*U$2^2*P$2^2*(4*(2*S$2^2-P$2^2)*COS(PI()*A386/90)+P$2^2*(COS(PI()*A386/45)+3))/(3600*(P$2^2*COS(PI()*A386/90)+2*S$2^2-P$2^2)^(3/2)))/1000</f>
        <v>23665.4885772861</v>
      </c>
      <c r="F386" s="33" t="n">
        <f aca="false">E386/1000</f>
        <v>23.6654885772861</v>
      </c>
      <c r="G386" s="35" t="n">
        <f aca="false">$W$2*E386</f>
        <v>10649.4698597788</v>
      </c>
      <c r="H386" s="33" t="n">
        <f aca="false">E386*TAN(C386*PI()/180)</f>
        <v>-2673.32587832543</v>
      </c>
      <c r="I386" s="35" t="n">
        <f aca="false">$W$2*H386</f>
        <v>-1202.99664524645</v>
      </c>
      <c r="J386" s="36" t="n">
        <v>1.39675</v>
      </c>
      <c r="K386" s="35" t="n">
        <f aca="false">(J386-1)/10*$R$2^2*PI()/4</f>
        <v>324.195632869586</v>
      </c>
      <c r="L386" s="35" t="n">
        <f aca="false">G386+K386</f>
        <v>10973.6654926484</v>
      </c>
      <c r="M386" s="37" t="n">
        <f aca="false">L386*TAN(C386*PI()/180)</f>
        <v>-1239.61877422384</v>
      </c>
      <c r="N386" s="31"/>
    </row>
    <row r="387" customFormat="false" ht="12.75" hidden="false" customHeight="false" outlineLevel="0" collapsed="false">
      <c r="A387" s="32" t="n">
        <f aca="false">A386+1</f>
        <v>203</v>
      </c>
      <c r="B387" s="33" t="n">
        <f aca="false">S$2+P$2-SQRT(S$2^2-P$2^2*SIN(A387*PI()/180)^2)-P$2*COS(A387*PI()/180)</f>
        <v>82.1110724219936</v>
      </c>
      <c r="C387" s="34" t="n">
        <f aca="false">ASIN($P$2/$S$2*SIN(A387*PI()/180))*180/PI()</f>
        <v>-6.72365593344264</v>
      </c>
      <c r="D387" s="33" t="n">
        <f aca="false">(P$2^2*(PI()*U$2/30)*SIN(A387*PI()/180)*COS(A387*PI()/180)/SQRT(S$2^2-P$2^2*SIN(A387*PI()/180)^2)+P$2*(PI()*U$2/30)*SIN(A387*PI()/180))/1000</f>
        <v>-10.6132580823199</v>
      </c>
      <c r="E387" s="35" t="n">
        <f aca="false">-1*(PI()^2*U$2^2*P$2*COS(PI()*A387/180)/900+SQRT(2)*PI()^2*U$2^2*P$2^2*(4*(2*S$2^2-P$2^2)*COS(PI()*A387/90)+P$2^2*(COS(PI()*A387/45)+3))/(3600*(P$2^2*COS(PI()*A387/90)+2*S$2^2-P$2^2)^(3/2)))/1000</f>
        <v>23678.9072531081</v>
      </c>
      <c r="F387" s="33" t="n">
        <f aca="false">E387/1000</f>
        <v>23.6789072531081</v>
      </c>
      <c r="G387" s="35" t="n">
        <f aca="false">$W$2*E387</f>
        <v>10655.5082638987</v>
      </c>
      <c r="H387" s="33" t="n">
        <f aca="false">E387*TAN(C387*PI()/180)</f>
        <v>-2791.54410294648</v>
      </c>
      <c r="I387" s="35" t="n">
        <f aca="false">$W$2*H387</f>
        <v>-1256.19484632592</v>
      </c>
      <c r="J387" s="36" t="n">
        <v>1.39675</v>
      </c>
      <c r="K387" s="35" t="n">
        <f aca="false">(J387-1)/10*$R$2^2*PI()/4</f>
        <v>324.195632869586</v>
      </c>
      <c r="L387" s="35" t="n">
        <f aca="false">G387+K387</f>
        <v>10979.7038967682</v>
      </c>
      <c r="M387" s="37" t="n">
        <f aca="false">L387*TAN(C387*PI()/180)</f>
        <v>-1294.41478601588</v>
      </c>
      <c r="N387" s="31"/>
    </row>
    <row r="388" customFormat="false" ht="12.75" hidden="false" customHeight="false" outlineLevel="0" collapsed="false">
      <c r="A388" s="32" t="n">
        <f aca="false">A387+1</f>
        <v>204</v>
      </c>
      <c r="B388" s="33" t="n">
        <f aca="false">S$2+P$2-SQRT(S$2^2-P$2^2*SIN(A388*PI()/180)^2)-P$2*COS(A388*PI()/180)</f>
        <v>81.8984166098728</v>
      </c>
      <c r="C388" s="34" t="n">
        <f aca="false">ASIN($P$2/$S$2*SIN(A388*PI()/180))*180/PI()</f>
        <v>-7.00042813507654</v>
      </c>
      <c r="D388" s="33" t="n">
        <f aca="false">(P$2^2*(PI()*U$2/30)*SIN(A388*PI()/180)*COS(A388*PI()/180)/SQRT(S$2^2-P$2^2*SIN(A388*PI()/180)^2)+P$2*(PI()*U$2/30)*SIN(A388*PI()/180))/1000</f>
        <v>-11.0776763089268</v>
      </c>
      <c r="E388" s="35" t="n">
        <f aca="false">-1*(PI()^2*U$2^2*P$2*COS(PI()*A388/180)/900+SQRT(2)*PI()^2*U$2^2*P$2^2*(4*(2*S$2^2-P$2^2)*COS(PI()*A388/90)+P$2^2*(COS(PI()*A388/45)+3))/(3600*(P$2^2*COS(PI()*A388/90)+2*S$2^2-P$2^2)^(3/2)))/1000</f>
        <v>23691.6202097815</v>
      </c>
      <c r="F388" s="33" t="n">
        <f aca="false">E388/1000</f>
        <v>23.6916202097815</v>
      </c>
      <c r="G388" s="35" t="n">
        <f aca="false">$W$2*E388</f>
        <v>10661.2290944017</v>
      </c>
      <c r="H388" s="33" t="n">
        <f aca="false">E388*TAN(C388*PI()/180)</f>
        <v>-2909.14488612604</v>
      </c>
      <c r="I388" s="35" t="n">
        <f aca="false">$W$2*H388</f>
        <v>-1309.11519875672</v>
      </c>
      <c r="J388" s="36" t="n">
        <v>1.36875</v>
      </c>
      <c r="K388" s="35" t="n">
        <f aca="false">(J388-1)/10*$R$2^2*PI()/4</f>
        <v>301.316041892023</v>
      </c>
      <c r="L388" s="35" t="n">
        <f aca="false">G388+K388</f>
        <v>10962.5451362937</v>
      </c>
      <c r="M388" s="37" t="n">
        <f aca="false">L388*TAN(C388*PI()/180)</f>
        <v>-1346.11444214388</v>
      </c>
      <c r="N388" s="31"/>
    </row>
    <row r="389" customFormat="false" ht="12.75" hidden="false" customHeight="false" outlineLevel="0" collapsed="false">
      <c r="A389" s="32" t="n">
        <f aca="false">A388+1</f>
        <v>205</v>
      </c>
      <c r="B389" s="33" t="n">
        <f aca="false">S$2+P$2-SQRT(S$2^2-P$2^2*SIN(A389*PI()/180)^2)-P$2*COS(A389*PI()/180)</f>
        <v>81.6766521675432</v>
      </c>
      <c r="C389" s="34" t="n">
        <f aca="false">ASIN($P$2/$S$2*SIN(A389*PI()/180))*180/PI()</f>
        <v>-7.27522023996765</v>
      </c>
      <c r="D389" s="33" t="n">
        <f aca="false">(P$2^2*(PI()*U$2/30)*SIN(A389*PI()/180)*COS(A389*PI()/180)/SQRT(S$2^2-P$2^2*SIN(A389*PI()/180)^2)+P$2*(PI()*U$2/30)*SIN(A389*PI()/180))/1000</f>
        <v>-11.5423354986313</v>
      </c>
      <c r="E389" s="35" t="n">
        <f aca="false">-1*(PI()^2*U$2^2*P$2*COS(PI()*A389/180)/900+SQRT(2)*PI()^2*U$2^2*P$2^2*(4*(2*S$2^2-P$2^2)*COS(PI()*A389/90)+P$2^2*(COS(PI()*A389/45)+3))/(3600*(P$2^2*COS(PI()*A389/90)+2*S$2^2-P$2^2)^(3/2)))/1000</f>
        <v>23703.4563567932</v>
      </c>
      <c r="F389" s="33" t="n">
        <f aca="false">E389/1000</f>
        <v>23.7034563567932</v>
      </c>
      <c r="G389" s="35" t="n">
        <f aca="false">$W$2*E389</f>
        <v>10666.5553605569</v>
      </c>
      <c r="H389" s="33" t="n">
        <f aca="false">E389*TAN(C389*PI()/180)</f>
        <v>-3026.06366634855</v>
      </c>
      <c r="I389" s="35" t="n">
        <f aca="false">$W$2*H389</f>
        <v>-1361.72864985685</v>
      </c>
      <c r="J389" s="36" t="n">
        <v>1.38275</v>
      </c>
      <c r="K389" s="35" t="n">
        <f aca="false">(J389-1)/10*$R$2^2*PI()/4</f>
        <v>312.755837380804</v>
      </c>
      <c r="L389" s="35" t="n">
        <f aca="false">G389+K389</f>
        <v>10979.3111979377</v>
      </c>
      <c r="M389" s="37" t="n">
        <f aca="false">L389*TAN(C389*PI()/180)</f>
        <v>-1401.656121264</v>
      </c>
      <c r="N389" s="31"/>
    </row>
    <row r="390" customFormat="false" ht="12.75" hidden="false" customHeight="false" outlineLevel="0" collapsed="false">
      <c r="A390" s="32" t="n">
        <f aca="false">A389+1</f>
        <v>206</v>
      </c>
      <c r="B390" s="33" t="n">
        <f aca="false">S$2+P$2-SQRT(S$2^2-P$2^2*SIN(A390*PI()/180)^2)-P$2*COS(A390*PI()/180)</f>
        <v>81.4457745501094</v>
      </c>
      <c r="C390" s="34" t="n">
        <f aca="false">ASIN($P$2/$S$2*SIN(A390*PI()/180))*180/PI()</f>
        <v>-7.54795122269266</v>
      </c>
      <c r="D390" s="33" t="n">
        <f aca="false">(P$2^2*(PI()*U$2/30)*SIN(A390*PI()/180)*COS(A390*PI()/180)/SQRT(S$2^2-P$2^2*SIN(A390*PI()/180)^2)+P$2*(PI()*U$2/30)*SIN(A390*PI()/180))/1000</f>
        <v>-12.0072167212722</v>
      </c>
      <c r="E390" s="35" t="n">
        <f aca="false">-1*(PI()^2*U$2^2*P$2*COS(PI()*A390/180)/900+SQRT(2)*PI()^2*U$2^2*P$2^2*(4*(2*S$2^2-P$2^2)*COS(PI()*A390/90)+P$2^2*(COS(PI()*A390/45)+3))/(3600*(P$2^2*COS(PI()*A390/90)+2*S$2^2-P$2^2)^(3/2)))/1000</f>
        <v>23714.2372062238</v>
      </c>
      <c r="F390" s="33" t="n">
        <f aca="false">E390/1000</f>
        <v>23.7142372062238</v>
      </c>
      <c r="G390" s="35" t="n">
        <f aca="false">$W$2*E390</f>
        <v>10671.4067428007</v>
      </c>
      <c r="H390" s="33" t="n">
        <f aca="false">E390*TAN(C390*PI()/180)</f>
        <v>-3142.2313794386</v>
      </c>
      <c r="I390" s="35" t="n">
        <f aca="false">$W$2*H390</f>
        <v>-1414.00412074737</v>
      </c>
      <c r="J390" s="36" t="n">
        <v>1.36875</v>
      </c>
      <c r="K390" s="35" t="n">
        <f aca="false">(J390-1)/10*$R$2^2*PI()/4</f>
        <v>301.316041892023</v>
      </c>
      <c r="L390" s="35" t="n">
        <f aca="false">G390+K390</f>
        <v>10972.7227846927</v>
      </c>
      <c r="M390" s="37" t="n">
        <f aca="false">L390*TAN(C390*PI()/180)</f>
        <v>-1453.92970273965</v>
      </c>
      <c r="N390" s="31"/>
    </row>
    <row r="391" customFormat="false" ht="12.75" hidden="false" customHeight="false" outlineLevel="0" collapsed="false">
      <c r="A391" s="32" t="n">
        <f aca="false">A390+1</f>
        <v>207</v>
      </c>
      <c r="B391" s="33" t="n">
        <f aca="false">S$2+P$2-SQRT(S$2^2-P$2^2*SIN(A391*PI()/180)^2)-P$2*COS(A391*PI()/180)</f>
        <v>81.2057796186398</v>
      </c>
      <c r="C391" s="34" t="n">
        <f aca="false">ASIN($P$2/$S$2*SIN(A391*PI()/180))*180/PI()</f>
        <v>-7.81854028149078</v>
      </c>
      <c r="D391" s="33" t="n">
        <f aca="false">(P$2^2*(PI()*U$2/30)*SIN(A391*PI()/180)*COS(A391*PI()/180)/SQRT(S$2^2-P$2^2*SIN(A391*PI()/180)^2)+P$2*(PI()*U$2/30)*SIN(A391*PI()/180))/1000</f>
        <v>-12.4722974746267</v>
      </c>
      <c r="E391" s="35" t="n">
        <f aca="false">-1*(PI()^2*U$2^2*P$2*COS(PI()*A391/180)/900+SQRT(2)*PI()^2*U$2^2*P$2^2*(4*(2*S$2^2-P$2^2)*COS(PI()*A391/90)+P$2^2*(COS(PI()*A391/45)+3))/(3600*(P$2^2*COS(PI()*A391/90)+2*S$2^2-P$2^2)^(3/2)))/1000</f>
        <v>23723.7769012182</v>
      </c>
      <c r="F391" s="33" t="n">
        <f aca="false">E391/1000</f>
        <v>23.7237769012182</v>
      </c>
      <c r="G391" s="35" t="n">
        <f aca="false">$W$2*E391</f>
        <v>10675.6996055482</v>
      </c>
      <c r="H391" s="33" t="n">
        <f aca="false">E391*TAN(C391*PI()/180)</f>
        <v>-3257.57434574779</v>
      </c>
      <c r="I391" s="35" t="n">
        <f aca="false">$W$2*H391</f>
        <v>-1465.90845558651</v>
      </c>
      <c r="J391" s="36" t="n">
        <v>1.32675</v>
      </c>
      <c r="K391" s="35" t="n">
        <f aca="false">(J391-1)/10*$R$2^2*PI()/4</f>
        <v>266.996655425677</v>
      </c>
      <c r="L391" s="35" t="n">
        <f aca="false">G391+K391</f>
        <v>10942.6962609739</v>
      </c>
      <c r="M391" s="37" t="n">
        <f aca="false">L391*TAN(C391*PI()/180)</f>
        <v>-1502.57047018632</v>
      </c>
      <c r="N391" s="31"/>
    </row>
    <row r="392" customFormat="false" ht="12.75" hidden="false" customHeight="false" outlineLevel="0" collapsed="false">
      <c r="A392" s="32" t="n">
        <f aca="false">A391+1</f>
        <v>208</v>
      </c>
      <c r="B392" s="33" t="n">
        <f aca="false">S$2+P$2-SQRT(S$2^2-P$2^2*SIN(A392*PI()/180)^2)-P$2*COS(A392*PI()/180)</f>
        <v>80.9566637116211</v>
      </c>
      <c r="C392" s="34" t="n">
        <f aca="false">ASIN($P$2/$S$2*SIN(A392*PI()/180))*180/PI()</f>
        <v>-8.08690685549956</v>
      </c>
      <c r="D392" s="33" t="n">
        <f aca="false">(P$2^2*(PI()*U$2/30)*SIN(A392*PI()/180)*COS(A392*PI()/180)/SQRT(S$2^2-P$2^2*SIN(A392*PI()/180)^2)+P$2*(PI()*U$2/30)*SIN(A392*PI()/180))/1000</f>
        <v>-12.9375515402793</v>
      </c>
      <c r="E392" s="35" t="n">
        <f aca="false">-1*(PI()^2*U$2^2*P$2*COS(PI()*A392/180)/900+SQRT(2)*PI()^2*U$2^2*P$2^2*(4*(2*S$2^2-P$2^2)*COS(PI()*A392/90)+P$2^2*(COS(PI()*A392/45)+3))/(3600*(P$2^2*COS(PI()*A392/90)+2*S$2^2-P$2^2)^(3/2)))/1000</f>
        <v>23731.882254218</v>
      </c>
      <c r="F392" s="33" t="n">
        <f aca="false">E392/1000</f>
        <v>23.731882254218</v>
      </c>
      <c r="G392" s="35" t="n">
        <f aca="false">$W$2*E392</f>
        <v>10679.3470143981</v>
      </c>
      <c r="H392" s="33" t="n">
        <f aca="false">E392*TAN(C392*PI()/180)</f>
        <v>-3372.0141690928</v>
      </c>
      <c r="I392" s="35" t="n">
        <f aca="false">$W$2*H392</f>
        <v>-1517.40637609176</v>
      </c>
      <c r="J392" s="36" t="n">
        <v>1.31275</v>
      </c>
      <c r="K392" s="35" t="n">
        <f aca="false">(J392-1)/10*$R$2^2*PI()/4</f>
        <v>255.556859936895</v>
      </c>
      <c r="L392" s="35" t="n">
        <f aca="false">G392+K392</f>
        <v>10934.903874335</v>
      </c>
      <c r="M392" s="37" t="n">
        <f aca="false">L392*TAN(C392*PI()/180)</f>
        <v>-1553.71792287448</v>
      </c>
      <c r="N392" s="31"/>
    </row>
    <row r="393" customFormat="false" ht="12.75" hidden="false" customHeight="false" outlineLevel="0" collapsed="false">
      <c r="A393" s="32" t="n">
        <f aca="false">A392+1</f>
        <v>209</v>
      </c>
      <c r="B393" s="33" t="n">
        <f aca="false">S$2+P$2-SQRT(S$2^2-P$2^2*SIN(A393*PI()/180)^2)-P$2*COS(A393*PI()/180)</f>
        <v>80.6984237192314</v>
      </c>
      <c r="C393" s="34" t="n">
        <f aca="false">ASIN($P$2/$S$2*SIN(A393*PI()/180))*180/PI()</f>
        <v>-8.35297064289762</v>
      </c>
      <c r="D393" s="33" t="n">
        <f aca="false">(P$2^2*(PI()*U$2/30)*SIN(A393*PI()/180)*COS(A393*PI()/180)/SQRT(S$2^2-P$2^2*SIN(A393*PI()/180)^2)+P$2*(PI()*U$2/30)*SIN(A393*PI()/180))/1000</f>
        <v>-13.4029488403441</v>
      </c>
      <c r="E393" s="35" t="n">
        <f aca="false">-1*(PI()^2*U$2^2*P$2*COS(PI()*A393/180)/900+SQRT(2)*PI()^2*U$2^2*P$2^2*(4*(2*S$2^2-P$2^2)*COS(PI()*A393/90)+P$2^2*(COS(PI()*A393/45)+3))/(3600*(P$2^2*COS(PI()*A393/90)+2*S$2^2-P$2^2)^(3/2)))/1000</f>
        <v>23738.3527959139</v>
      </c>
      <c r="F393" s="33" t="n">
        <f aca="false">E393/1000</f>
        <v>23.7383527959139</v>
      </c>
      <c r="G393" s="35" t="n">
        <f aca="false">$W$2*E393</f>
        <v>10682.2587581613</v>
      </c>
      <c r="H393" s="33" t="n">
        <f aca="false">E393*TAN(C393*PI()/180)</f>
        <v>-3485.46764835858</v>
      </c>
      <c r="I393" s="35" t="n">
        <f aca="false">$W$2*H393</f>
        <v>-1568.46044176136</v>
      </c>
      <c r="J393" s="36" t="n">
        <v>1.29875</v>
      </c>
      <c r="K393" s="35" t="n">
        <f aca="false">(J393-1)/10*$R$2^2*PI()/4</f>
        <v>244.117064448113</v>
      </c>
      <c r="L393" s="35" t="n">
        <f aca="false">G393+K393</f>
        <v>10926.3758226094</v>
      </c>
      <c r="M393" s="37" t="n">
        <f aca="false">L393*TAN(C393*PI()/180)</f>
        <v>-1604.30379356682</v>
      </c>
      <c r="N393" s="31"/>
    </row>
    <row r="394" customFormat="false" ht="12.75" hidden="false" customHeight="false" outlineLevel="0" collapsed="false">
      <c r="A394" s="32" t="n">
        <f aca="false">A393+1</f>
        <v>210</v>
      </c>
      <c r="B394" s="33" t="n">
        <f aca="false">S$2+P$2-SQRT(S$2^2-P$2^2*SIN(A394*PI()/180)^2)-P$2*COS(A394*PI()/180)</f>
        <v>80.4310571604119</v>
      </c>
      <c r="C394" s="34" t="n">
        <f aca="false">ASIN($P$2/$S$2*SIN(A394*PI()/180))*180/PI()</f>
        <v>-8.61665161997514</v>
      </c>
      <c r="D394" s="33" t="n">
        <f aca="false">(P$2^2*(PI()*U$2/30)*SIN(A394*PI()/180)*COS(A394*PI()/180)/SQRT(S$2^2-P$2^2*SIN(A394*PI()/180)^2)+P$2*(PI()*U$2/30)*SIN(A394*PI()/180))/1000</f>
        <v>-13.8684552952603</v>
      </c>
      <c r="E394" s="35" t="n">
        <f aca="false">-1*(PI()^2*U$2^2*P$2*COS(PI()*A394/180)/900+SQRT(2)*PI()^2*U$2^2*P$2^2*(4*(2*S$2^2-P$2^2)*COS(PI()*A394/90)+P$2^2*(COS(PI()*A394/45)+3))/(3600*(P$2^2*COS(PI()*A394/90)+2*S$2^2-P$2^2)^(3/2)))/1000</f>
        <v>23742.9808358947</v>
      </c>
      <c r="F394" s="33" t="n">
        <f aca="false">E394/1000</f>
        <v>23.7429808358947</v>
      </c>
      <c r="G394" s="35" t="n">
        <f aca="false">$W$2*E394</f>
        <v>10684.3413761526</v>
      </c>
      <c r="H394" s="33" t="n">
        <f aca="false">E394*TAN(C394*PI()/180)</f>
        <v>-3597.84670271125</v>
      </c>
      <c r="I394" s="35" t="n">
        <f aca="false">$W$2*H394</f>
        <v>-1619.03101622006</v>
      </c>
      <c r="J394" s="36" t="n">
        <v>1.29875</v>
      </c>
      <c r="K394" s="35" t="n">
        <f aca="false">(J394-1)/10*$R$2^2*PI()/4</f>
        <v>244.117064448113</v>
      </c>
      <c r="L394" s="35" t="n">
        <f aca="false">G394+K394</f>
        <v>10928.4584406007</v>
      </c>
      <c r="M394" s="37" t="n">
        <f aca="false">L394*TAN(C394*PI()/180)</f>
        <v>-1656.02282367131</v>
      </c>
      <c r="N394" s="31"/>
    </row>
    <row r="395" customFormat="false" ht="12.75" hidden="false" customHeight="false" outlineLevel="0" collapsed="false">
      <c r="A395" s="32" t="n">
        <f aca="false">A394+1</f>
        <v>211</v>
      </c>
      <c r="B395" s="33" t="n">
        <f aca="false">S$2+P$2-SQRT(S$2^2-P$2^2*SIN(A395*PI()/180)^2)-P$2*COS(A395*PI()/180)</f>
        <v>80.1545622627149</v>
      </c>
      <c r="C395" s="34" t="n">
        <f aca="false">ASIN($P$2/$S$2*SIN(A395*PI()/180))*180/PI()</f>
        <v>-8.87787006114994</v>
      </c>
      <c r="D395" s="33" t="n">
        <f aca="false">(P$2^2*(PI()*U$2/30)*SIN(A395*PI()/180)*COS(A395*PI()/180)/SQRT(S$2^2-P$2^2*SIN(A395*PI()/180)^2)+P$2*(PI()*U$2/30)*SIN(A395*PI()/180))/1000</f>
        <v>-14.334032682899</v>
      </c>
      <c r="E395" s="35" t="n">
        <f aca="false">-1*(PI()^2*U$2^2*P$2*COS(PI()*A395/180)/900+SQRT(2)*PI()^2*U$2^2*P$2^2*(4*(2*S$2^2-P$2^2)*COS(PI()*A395/90)+P$2^2*(COS(PI()*A395/45)+3))/(3600*(P$2^2*COS(PI()*A395/90)+2*S$2^2-P$2^2)^(3/2)))/1000</f>
        <v>23745.5515359827</v>
      </c>
      <c r="F395" s="33" t="n">
        <f aca="false">E395/1000</f>
        <v>23.7455515359827</v>
      </c>
      <c r="G395" s="35" t="n">
        <f aca="false">$W$2*E395</f>
        <v>10685.4981911922</v>
      </c>
      <c r="H395" s="33" t="n">
        <f aca="false">E395*TAN(C395*PI()/180)</f>
        <v>-3709.05831139185</v>
      </c>
      <c r="I395" s="35" t="n">
        <f aca="false">$W$2*H395</f>
        <v>-1669.07624012633</v>
      </c>
      <c r="J395" s="36" t="n">
        <v>1.243</v>
      </c>
      <c r="K395" s="35" t="n">
        <f aca="false">(J395-1)/10*$R$2^2*PI()/4</f>
        <v>198.562164555285</v>
      </c>
      <c r="L395" s="35" t="n">
        <f aca="false">G395+K395</f>
        <v>10884.0603557475</v>
      </c>
      <c r="M395" s="37" t="n">
        <f aca="false">L395*TAN(C395*PI()/180)</f>
        <v>-1700.09167666634</v>
      </c>
      <c r="N395" s="31"/>
    </row>
    <row r="396" customFormat="false" ht="12.75" hidden="false" customHeight="false" outlineLevel="0" collapsed="false">
      <c r="A396" s="32" t="n">
        <f aca="false">A395+1</f>
        <v>212</v>
      </c>
      <c r="B396" s="33" t="n">
        <f aca="false">S$2+P$2-SQRT(S$2^2-P$2^2*SIN(A396*PI()/180)^2)-P$2*COS(A396*PI()/180)</f>
        <v>79.8689380448994</v>
      </c>
      <c r="C396" s="34" t="n">
        <f aca="false">ASIN($P$2/$S$2*SIN(A396*PI()/180))*180/PI()</f>
        <v>-9.13654655994577</v>
      </c>
      <c r="D396" s="33" t="n">
        <f aca="false">(P$2^2*(PI()*U$2/30)*SIN(A396*PI()/180)*COS(A396*PI()/180)/SQRT(S$2^2-P$2^2*SIN(A396*PI()/180)^2)+P$2*(PI()*U$2/30)*SIN(A396*PI()/180))/1000</f>
        <v>-14.7996384992414</v>
      </c>
      <c r="E396" s="35" t="n">
        <f aca="false">-1*(PI()^2*U$2^2*P$2*COS(PI()*A396/180)/900+SQRT(2)*PI()^2*U$2^2*P$2^2*(4*(2*S$2^2-P$2^2)*COS(PI()*A396/90)+P$2^2*(COS(PI()*A396/45)+3))/(3600*(P$2^2*COS(PI()*A396/90)+2*S$2^2-P$2^2)^(3/2)))/1000</f>
        <v>23745.8429972537</v>
      </c>
      <c r="F396" s="33" t="n">
        <f aca="false">E396/1000</f>
        <v>23.7458429972537</v>
      </c>
      <c r="G396" s="35" t="n">
        <f aca="false">$W$2*E396</f>
        <v>10685.6293487642</v>
      </c>
      <c r="H396" s="33" t="n">
        <f aca="false">E396*TAN(C396*PI()/180)</f>
        <v>-3819.00446908543</v>
      </c>
      <c r="I396" s="35" t="n">
        <f aca="false">$W$2*H396</f>
        <v>-1718.55201108844</v>
      </c>
      <c r="J396" s="36" t="n">
        <v>1.215</v>
      </c>
      <c r="K396" s="35" t="n">
        <f aca="false">(J396-1)/10*$R$2^2*PI()/4</f>
        <v>175.682573577722</v>
      </c>
      <c r="L396" s="35" t="n">
        <f aca="false">G396+K396</f>
        <v>10861.3119223419</v>
      </c>
      <c r="M396" s="37" t="n">
        <f aca="false">L396*TAN(C396*PI()/180)</f>
        <v>-1746.80674745267</v>
      </c>
      <c r="N396" s="31"/>
    </row>
    <row r="397" customFormat="false" ht="12.75" hidden="false" customHeight="false" outlineLevel="0" collapsed="false">
      <c r="A397" s="32" t="n">
        <f aca="false">A396+1</f>
        <v>213</v>
      </c>
      <c r="B397" s="33" t="n">
        <f aca="false">S$2+P$2-SQRT(S$2^2-P$2^2*SIN(A397*PI()/180)^2)-P$2*COS(A397*PI()/180)</f>
        <v>79.5741844022404</v>
      </c>
      <c r="C397" s="34" t="n">
        <f aca="false">ASIN($P$2/$S$2*SIN(A397*PI()/180))*180/PI()</f>
        <v>-9.39260205094691</v>
      </c>
      <c r="D397" s="33" t="n">
        <f aca="false">(P$2^2*(PI()*U$2/30)*SIN(A397*PI()/180)*COS(A397*PI()/180)/SQRT(S$2^2-P$2^2*SIN(A397*PI()/180)^2)+P$2*(PI()*U$2/30)*SIN(A397*PI()/180))/1000</f>
        <v>-15.2652258209046</v>
      </c>
      <c r="E397" s="35" t="n">
        <f aca="false">-1*(PI()^2*U$2^2*P$2*COS(PI()*A397/180)/900+SQRT(2)*PI()^2*U$2^2*P$2^2*(4*(2*S$2^2-P$2^2)*COS(PI()*A397/90)+P$2^2*(COS(PI()*A397/45)+3))/(3600*(P$2^2*COS(PI()*A397/90)+2*S$2^2-P$2^2)^(3/2)))/1000</f>
        <v>23743.6263617455</v>
      </c>
      <c r="F397" s="33" t="n">
        <f aca="false">E397/1000</f>
        <v>23.7436263617455</v>
      </c>
      <c r="G397" s="35" t="n">
        <f aca="false">$W$2*E397</f>
        <v>10684.6318627855</v>
      </c>
      <c r="H397" s="33" t="n">
        <f aca="false">E397*TAN(C397*PI()/180)</f>
        <v>-3927.58215787781</v>
      </c>
      <c r="I397" s="35" t="n">
        <f aca="false">$W$2*H397</f>
        <v>-1767.41197104501</v>
      </c>
      <c r="J397" s="36" t="n">
        <v>1.229</v>
      </c>
      <c r="K397" s="35" t="n">
        <f aca="false">(J397-1)/10*$R$2^2*PI()/4</f>
        <v>187.122369066504</v>
      </c>
      <c r="L397" s="35" t="n">
        <f aca="false">G397+K397</f>
        <v>10871.754231852</v>
      </c>
      <c r="M397" s="37" t="n">
        <f aca="false">L397*TAN(C397*PI()/180)</f>
        <v>-1798.3650557545</v>
      </c>
      <c r="N397" s="31"/>
    </row>
    <row r="398" customFormat="false" ht="12.75" hidden="false" customHeight="false" outlineLevel="0" collapsed="false">
      <c r="A398" s="32" t="n">
        <f aca="false">A397+1</f>
        <v>214</v>
      </c>
      <c r="B398" s="33" t="n">
        <f aca="false">S$2+P$2-SQRT(S$2^2-P$2^2*SIN(A398*PI()/180)^2)-P$2*COS(A398*PI()/180)</f>
        <v>79.2703021945142</v>
      </c>
      <c r="C398" s="34" t="n">
        <f aca="false">ASIN($P$2/$S$2*SIN(A398*PI()/180))*180/PI()</f>
        <v>-9.64595783274046</v>
      </c>
      <c r="D398" s="33" t="n">
        <f aca="false">(P$2^2*(PI()*U$2/30)*SIN(A398*PI()/180)*COS(A398*PI()/180)/SQRT(S$2^2-P$2^2*SIN(A398*PI()/180)^2)+P$2*(PI()*U$2/30)*SIN(A398*PI()/180))/1000</f>
        <v>-15.7307431698149</v>
      </c>
      <c r="E398" s="35" t="n">
        <f aca="false">-1*(PI()^2*U$2^2*P$2*COS(PI()*A398/180)/900+SQRT(2)*PI()^2*U$2^2*P$2^2*(4*(2*S$2^2-P$2^2)*COS(PI()*A398/90)+P$2^2*(COS(PI()*A398/45)+3))/(3600*(P$2^2*COS(PI()*A398/90)+2*S$2^2-P$2^2)^(3/2)))/1000</f>
        <v>23738.6659298577</v>
      </c>
      <c r="F398" s="33" t="n">
        <f aca="false">E398/1000</f>
        <v>23.7386659298577</v>
      </c>
      <c r="G398" s="35" t="n">
        <f aca="false">$W$2*E398</f>
        <v>10682.3996684359</v>
      </c>
      <c r="H398" s="33" t="n">
        <f aca="false">E398*TAN(C398*PI()/180)</f>
        <v>-4034.68333682608</v>
      </c>
      <c r="I398" s="35" t="n">
        <f aca="false">$W$2*H398</f>
        <v>-1815.60750157173</v>
      </c>
      <c r="J398" s="36" t="n">
        <v>1.215</v>
      </c>
      <c r="K398" s="35" t="n">
        <f aca="false">(J398-1)/10*$R$2^2*PI()/4</f>
        <v>175.682573577722</v>
      </c>
      <c r="L398" s="35" t="n">
        <f aca="false">G398+K398</f>
        <v>10858.0822420137</v>
      </c>
      <c r="M398" s="37" t="n">
        <f aca="false">L398*TAN(C398*PI()/180)</f>
        <v>-1845.46695341621</v>
      </c>
      <c r="N398" s="31"/>
    </row>
    <row r="399" customFormat="false" ht="12.75" hidden="false" customHeight="false" outlineLevel="0" collapsed="false">
      <c r="A399" s="32" t="n">
        <f aca="false">A398+1</f>
        <v>215</v>
      </c>
      <c r="B399" s="33" t="n">
        <f aca="false">S$2+P$2-SQRT(S$2^2-P$2^2*SIN(A399*PI()/180)^2)-P$2*COS(A399*PI()/180)</f>
        <v>78.9572933366123</v>
      </c>
      <c r="C399" s="34" t="n">
        <f aca="false">ASIN($P$2/$S$2*SIN(A399*PI()/180))*180/PI()</f>
        <v>-9.89653559185602</v>
      </c>
      <c r="D399" s="33" t="n">
        <f aca="false">(P$2^2*(PI()*U$2/30)*SIN(A399*PI()/180)*COS(A399*PI()/180)/SQRT(S$2^2-P$2^2*SIN(A399*PI()/180)^2)+P$2*(PI()*U$2/30)*SIN(A399*PI()/180))/1000</f>
        <v>-16.1961343803439</v>
      </c>
      <c r="E399" s="35" t="n">
        <f aca="false">-1*(PI()^2*U$2^2*P$2*COS(PI()*A399/180)/900+SQRT(2)*PI()^2*U$2^2*P$2^2*(4*(2*S$2^2-P$2^2)*COS(PI()*A399/90)+P$2^2*(COS(PI()*A399/45)+3))/(3600*(P$2^2*COS(PI()*A399/90)+2*S$2^2-P$2^2)^(3/2)))/1000</f>
        <v>23730.7192944395</v>
      </c>
      <c r="F399" s="33" t="n">
        <f aca="false">E399/1000</f>
        <v>23.7307192944395</v>
      </c>
      <c r="G399" s="35" t="n">
        <f aca="false">$W$2*E399</f>
        <v>10678.8236824978</v>
      </c>
      <c r="H399" s="33" t="n">
        <f aca="false">E399*TAN(C399*PI()/180)</f>
        <v>-4140.19495017539</v>
      </c>
      <c r="I399" s="35" t="n">
        <f aca="false">$W$2*H399</f>
        <v>-1863.08772757893</v>
      </c>
      <c r="J399" s="36" t="n">
        <v>1.229</v>
      </c>
      <c r="K399" s="35" t="n">
        <f aca="false">(J399-1)/10*$R$2^2*PI()/4</f>
        <v>187.122369066504</v>
      </c>
      <c r="L399" s="35" t="n">
        <f aca="false">G399+K399</f>
        <v>10865.9460515643</v>
      </c>
      <c r="M399" s="37" t="n">
        <f aca="false">L399*TAN(C399*PI()/180)</f>
        <v>-1895.73415004348</v>
      </c>
      <c r="N399" s="31"/>
    </row>
    <row r="400" customFormat="false" ht="12.75" hidden="false" customHeight="false" outlineLevel="0" collapsed="false">
      <c r="A400" s="32" t="n">
        <f aca="false">A399+1</f>
        <v>216</v>
      </c>
      <c r="B400" s="33" t="n">
        <f aca="false">S$2+P$2-SQRT(S$2^2-P$2^2*SIN(A400*PI()/180)^2)-P$2*COS(A400*PI()/180)</f>
        <v>78.6351608917346</v>
      </c>
      <c r="C400" s="34" t="n">
        <f aca="false">ASIN($P$2/$S$2*SIN(A400*PI()/180))*180/PI()</f>
        <v>-10.1442574277089</v>
      </c>
      <c r="D400" s="33" t="n">
        <f aca="false">(P$2^2*(PI()*U$2/30)*SIN(A400*PI()/180)*COS(A400*PI()/180)/SQRT(S$2^2-P$2^2*SIN(A400*PI()/180)^2)+P$2*(PI()*U$2/30)*SIN(A400*PI()/180))/1000</f>
        <v>-16.6613384692469</v>
      </c>
      <c r="E400" s="35" t="n">
        <f aca="false">-1*(PI()^2*U$2^2*P$2*COS(PI()*A400/180)/900+SQRT(2)*PI()^2*U$2^2*P$2^2*(4*(2*S$2^2-P$2^2)*COS(PI()*A400/90)+P$2^2*(COS(PI()*A400/45)+3))/(3600*(P$2^2*COS(PI()*A400/90)+2*S$2^2-P$2^2)^(3/2)))/1000</f>
        <v>23719.5374925513</v>
      </c>
      <c r="F400" s="33" t="n">
        <f aca="false">E400/1000</f>
        <v>23.7195374925513</v>
      </c>
      <c r="G400" s="35" t="n">
        <f aca="false">$W$2*E400</f>
        <v>10673.7918716481</v>
      </c>
      <c r="H400" s="33" t="n">
        <f aca="false">E400*TAN(C400*PI()/180)</f>
        <v>-4243.99895525601</v>
      </c>
      <c r="I400" s="35" t="n">
        <f aca="false">$W$2*H400</f>
        <v>-1909.79952986521</v>
      </c>
      <c r="J400" s="36" t="n">
        <v>1.201</v>
      </c>
      <c r="K400" s="35" t="n">
        <f aca="false">(J400-1)/10*$R$2^2*PI()/4</f>
        <v>164.24277808894</v>
      </c>
      <c r="L400" s="35" t="n">
        <f aca="false">G400+K400</f>
        <v>10838.034649737</v>
      </c>
      <c r="M400" s="37" t="n">
        <f aca="false">L400*TAN(C400*PI()/180)</f>
        <v>-1939.18653535959</v>
      </c>
      <c r="N400" s="31"/>
    </row>
    <row r="401" customFormat="false" ht="12.75" hidden="false" customHeight="false" outlineLevel="0" collapsed="false">
      <c r="A401" s="32" t="n">
        <f aca="false">A400+1</f>
        <v>217</v>
      </c>
      <c r="B401" s="33" t="n">
        <f aca="false">S$2+P$2-SQRT(S$2^2-P$2^2*SIN(A401*PI()/180)^2)-P$2*COS(A401*PI()/180)</f>
        <v>78.3039091671022</v>
      </c>
      <c r="C401" s="34" t="n">
        <f aca="false">ASIN($P$2/$S$2*SIN(A401*PI()/180))*180/PI()</f>
        <v>-10.3890458785511</v>
      </c>
      <c r="D401" s="33" t="n">
        <f aca="false">(P$2^2*(PI()*U$2/30)*SIN(A401*PI()/180)*COS(A401*PI()/180)/SQRT(S$2^2-P$2^2*SIN(A401*PI()/180)^2)+P$2*(PI()*U$2/30)*SIN(A401*PI()/180))/1000</f>
        <v>-17.1262895087564</v>
      </c>
      <c r="E401" s="35" t="n">
        <f aca="false">-1*(PI()^2*U$2^2*P$2*COS(PI()*A401/180)/900+SQRT(2)*PI()^2*U$2^2*P$2^2*(4*(2*S$2^2-P$2^2)*COS(PI()*A401/90)+P$2^2*(COS(PI()*A401/45)+3))/(3600*(P$2^2*COS(PI()*A401/90)+2*S$2^2-P$2^2)^(3/2)))/1000</f>
        <v>23704.8651758665</v>
      </c>
      <c r="F401" s="33" t="n">
        <f aca="false">E401/1000</f>
        <v>23.7048651758665</v>
      </c>
      <c r="G401" s="35" t="n">
        <f aca="false">$W$2*E401</f>
        <v>10667.1893291399</v>
      </c>
      <c r="H401" s="33" t="n">
        <f aca="false">E401*TAN(C401*PI()/180)</f>
        <v>-4345.9723710878</v>
      </c>
      <c r="I401" s="35" t="n">
        <f aca="false">$W$2*H401</f>
        <v>-1955.68756698951</v>
      </c>
      <c r="J401" s="36" t="n">
        <v>1.145</v>
      </c>
      <c r="K401" s="35" t="n">
        <f aca="false">(J401-1)/10*$R$2^2*PI()/4</f>
        <v>118.483596133812</v>
      </c>
      <c r="L401" s="35" t="n">
        <f aca="false">G401+K401</f>
        <v>10785.6729252737</v>
      </c>
      <c r="M401" s="37" t="n">
        <f aca="false">L401*TAN(C401*PI()/180)</f>
        <v>-1977.40996158675</v>
      </c>
      <c r="N401" s="31"/>
    </row>
    <row r="402" customFormat="false" ht="12.75" hidden="false" customHeight="false" outlineLevel="0" collapsed="false">
      <c r="A402" s="32" t="n">
        <f aca="false">A401+1</f>
        <v>218</v>
      </c>
      <c r="B402" s="33" t="n">
        <f aca="false">S$2+P$2-SQRT(S$2^2-P$2^2*SIN(A402*PI()/180)^2)-P$2*COS(A402*PI()/180)</f>
        <v>77.9635438121241</v>
      </c>
      <c r="C402" s="34" t="n">
        <f aca="false">ASIN($P$2/$S$2*SIN(A402*PI()/180))*180/PI()</f>
        <v>-10.6308239484307</v>
      </c>
      <c r="D402" s="33" t="n">
        <f aca="false">(P$2^2*(PI()*U$2/30)*SIN(A402*PI()/180)*COS(A402*PI()/180)/SQRT(S$2^2-P$2^2*SIN(A402*PI()/180)^2)+P$2*(PI()*U$2/30)*SIN(A402*PI()/180))/1000</f>
        <v>-17.5909165032093</v>
      </c>
      <c r="E402" s="35" t="n">
        <f aca="false">-1*(PI()^2*U$2^2*P$2*COS(PI()*A402/180)/900+SQRT(2)*PI()^2*U$2^2*P$2^2*(4*(2*S$2^2-P$2^2)*COS(PI()*A402/90)+P$2^2*(COS(PI()*A402/45)+3))/(3600*(P$2^2*COS(PI()*A402/90)+2*S$2^2-P$2^2)^(3/2)))/1000</f>
        <v>23686.4408006592</v>
      </c>
      <c r="F402" s="33" t="n">
        <f aca="false">E402/1000</f>
        <v>23.6864408006592</v>
      </c>
      <c r="G402" s="35" t="n">
        <f aca="false">$W$2*E402</f>
        <v>10658.8983602966</v>
      </c>
      <c r="H402" s="33" t="n">
        <f aca="false">E402*TAN(C402*PI()/180)</f>
        <v>-4445.98734870535</v>
      </c>
      <c r="I402" s="35" t="n">
        <f aca="false">$W$2*H402</f>
        <v>-2000.69430691741</v>
      </c>
      <c r="J402" s="36" t="n">
        <v>1.117</v>
      </c>
      <c r="K402" s="35" t="n">
        <f aca="false">(J402-1)/10*$R$2^2*PI()/4</f>
        <v>95.6040051562485</v>
      </c>
      <c r="L402" s="35" t="n">
        <f aca="false">G402+K402</f>
        <v>10754.5023654529</v>
      </c>
      <c r="M402" s="37" t="n">
        <f aca="false">L402*TAN(C402*PI()/180)</f>
        <v>-2018.6393498636</v>
      </c>
      <c r="N402" s="31"/>
    </row>
    <row r="403" customFormat="false" ht="12.75" hidden="false" customHeight="false" outlineLevel="0" collapsed="false">
      <c r="A403" s="32" t="n">
        <f aca="false">A402+1</f>
        <v>219</v>
      </c>
      <c r="B403" s="33" t="n">
        <f aca="false">S$2+P$2-SQRT(S$2^2-P$2^2*SIN(A403*PI()/180)^2)-P$2*COS(A403*PI()/180)</f>
        <v>77.6140719189456</v>
      </c>
      <c r="C403" s="34" t="n">
        <f aca="false">ASIN($P$2/$S$2*SIN(A403*PI()/180))*180/PI()</f>
        <v>-10.8695151351585</v>
      </c>
      <c r="D403" s="33" t="n">
        <f aca="false">(P$2^2*(PI()*U$2/30)*SIN(A403*PI()/180)*COS(A403*PI()/180)/SQRT(S$2^2-P$2^2*SIN(A403*PI()/180)^2)+P$2*(PI()*U$2/30)*SIN(A403*PI()/180))/1000</f>
        <v>-18.0551432695972</v>
      </c>
      <c r="E403" s="35" t="n">
        <f aca="false">-1*(PI()^2*U$2^2*P$2*COS(PI()*A403/180)/900+SQRT(2)*PI()^2*U$2^2*P$2^2*(4*(2*S$2^2-P$2^2)*COS(PI()*A403/90)+P$2^2*(COS(PI()*A403/45)+3))/(3600*(P$2^2*COS(PI()*A403/90)+2*S$2^2-P$2^2)^(3/2)))/1000</f>
        <v>23663.9968382868</v>
      </c>
      <c r="F403" s="33" t="n">
        <f aca="false">E403/1000</f>
        <v>23.6639968382868</v>
      </c>
      <c r="G403" s="35" t="n">
        <f aca="false">$W$2*E403</f>
        <v>10648.7985772291</v>
      </c>
      <c r="H403" s="33" t="n">
        <f aca="false">E403*TAN(C403*PI()/180)</f>
        <v>-4543.91126419455</v>
      </c>
      <c r="I403" s="35" t="n">
        <f aca="false">$W$2*H403</f>
        <v>-2044.76006888755</v>
      </c>
      <c r="J403" s="36" t="n">
        <v>1.131</v>
      </c>
      <c r="K403" s="35" t="n">
        <f aca="false">(J403-1)/10*$R$2^2*PI()/4</f>
        <v>107.04380064503</v>
      </c>
      <c r="L403" s="35" t="n">
        <f aca="false">G403+K403</f>
        <v>10755.8423778741</v>
      </c>
      <c r="M403" s="37" t="n">
        <f aca="false">L403*TAN(C403*PI()/180)</f>
        <v>-2065.31439598779</v>
      </c>
      <c r="N403" s="31"/>
    </row>
    <row r="404" customFormat="false" ht="12.75" hidden="false" customHeight="false" outlineLevel="0" collapsed="false">
      <c r="A404" s="32" t="n">
        <f aca="false">A403+1</f>
        <v>220</v>
      </c>
      <c r="B404" s="33" t="n">
        <f aca="false">S$2+P$2-SQRT(S$2^2-P$2^2*SIN(A404*PI()/180)^2)-P$2*COS(A404*PI()/180)</f>
        <v>77.2555021252973</v>
      </c>
      <c r="C404" s="34" t="n">
        <f aca="false">ASIN($P$2/$S$2*SIN(A404*PI()/180))*180/PI()</f>
        <v>-11.1050434592752</v>
      </c>
      <c r="D404" s="33" t="n">
        <f aca="false">(P$2^2*(PI()*U$2/30)*SIN(A404*PI()/180)*COS(A404*PI()/180)/SQRT(S$2^2-P$2^2*SIN(A404*PI()/180)^2)+P$2*(PI()*U$2/30)*SIN(A404*PI()/180))/1000</f>
        <v>-18.5188883224527</v>
      </c>
      <c r="E404" s="35" t="n">
        <f aca="false">-1*(PI()^2*U$2^2*P$2*COS(PI()*A404/180)/900+SQRT(2)*PI()^2*U$2^2*P$2^2*(4*(2*S$2^2-P$2^2)*COS(PI()*A404/90)+P$2^2*(COS(PI()*A404/45)+3))/(3600*(P$2^2*COS(PI()*A404/90)+2*S$2^2-P$2^2)^(3/2)))/1000</f>
        <v>23637.2600070439</v>
      </c>
      <c r="F404" s="33" t="n">
        <f aca="false">E404/1000</f>
        <v>23.6372600070439</v>
      </c>
      <c r="G404" s="35" t="n">
        <f aca="false">$W$2*E404</f>
        <v>10636.7670031697</v>
      </c>
      <c r="H404" s="33" t="n">
        <f aca="false">E404*TAN(C404*PI()/180)</f>
        <v>-4639.6068353997</v>
      </c>
      <c r="I404" s="35" t="n">
        <f aca="false">$W$2*H404</f>
        <v>-2087.82307592987</v>
      </c>
      <c r="J404" s="36" t="n">
        <v>1.117</v>
      </c>
      <c r="K404" s="35" t="n">
        <f aca="false">(J404-1)/10*$R$2^2*PI()/4</f>
        <v>95.6040051562485</v>
      </c>
      <c r="L404" s="35" t="n">
        <f aca="false">G404+K404</f>
        <v>10732.371008326</v>
      </c>
      <c r="M404" s="37" t="n">
        <f aca="false">L404*TAN(C404*PI()/180)</f>
        <v>-2106.58857564017</v>
      </c>
      <c r="N404" s="31"/>
    </row>
    <row r="405" customFormat="false" ht="12.75" hidden="false" customHeight="false" outlineLevel="0" collapsed="false">
      <c r="A405" s="32" t="n">
        <f aca="false">A404+1</f>
        <v>221</v>
      </c>
      <c r="B405" s="33" t="n">
        <f aca="false">S$2+P$2-SQRT(S$2^2-P$2^2*SIN(A405*PI()/180)^2)-P$2*COS(A405*PI()/180)</f>
        <v>76.8878447195544</v>
      </c>
      <c r="C405" s="34" t="n">
        <f aca="false">ASIN($P$2/$S$2*SIN(A405*PI()/180))*180/PI()</f>
        <v>-11.3373334940127</v>
      </c>
      <c r="D405" s="33" t="n">
        <f aca="false">(P$2^2*(PI()*U$2/30)*SIN(A405*PI()/180)*COS(A405*PI()/180)/SQRT(S$2^2-P$2^2*SIN(A405*PI()/180)^2)+P$2*(PI()*U$2/30)*SIN(A405*PI()/180))/1000</f>
        <v>-18.9820647634981</v>
      </c>
      <c r="E405" s="35" t="n">
        <f aca="false">-1*(PI()^2*U$2^2*P$2*COS(PI()*A405/180)/900+SQRT(2)*PI()^2*U$2^2*P$2^2*(4*(2*S$2^2-P$2^2)*COS(PI()*A405/90)+P$2^2*(COS(PI()*A405/45)+3))/(3600*(P$2^2*COS(PI()*A405/90)+2*S$2^2-P$2^2)^(3/2)))/1000</f>
        <v>23605.9515262122</v>
      </c>
      <c r="F405" s="33" t="n">
        <f aca="false">E405/1000</f>
        <v>23.6059515262122</v>
      </c>
      <c r="G405" s="35" t="n">
        <f aca="false">$W$2*E405</f>
        <v>10622.6781867955</v>
      </c>
      <c r="H405" s="33" t="n">
        <f aca="false">E405*TAN(C405*PI()/180)</f>
        <v>-4732.93226321968</v>
      </c>
      <c r="I405" s="35" t="n">
        <f aca="false">$W$2*H405</f>
        <v>-2129.81951844886</v>
      </c>
      <c r="J405" s="36" t="n">
        <v>1.117</v>
      </c>
      <c r="K405" s="35" t="n">
        <f aca="false">(J405-1)/10*$R$2^2*PI()/4</f>
        <v>95.6040051562485</v>
      </c>
      <c r="L405" s="35" t="n">
        <f aca="false">G405+K405</f>
        <v>10718.2821919518</v>
      </c>
      <c r="M405" s="37" t="n">
        <f aca="false">L405*TAN(C405*PI()/180)</f>
        <v>-2148.98787436091</v>
      </c>
      <c r="N405" s="31"/>
    </row>
    <row r="406" customFormat="false" ht="12.75" hidden="false" customHeight="false" outlineLevel="0" collapsed="false">
      <c r="A406" s="32" t="n">
        <f aca="false">A405+1</f>
        <v>222</v>
      </c>
      <c r="B406" s="33" t="n">
        <f aca="false">S$2+P$2-SQRT(S$2^2-P$2^2*SIN(A406*PI()/180)^2)-P$2*COS(A406*PI()/180)</f>
        <v>76.5111117479103</v>
      </c>
      <c r="C406" s="34" t="n">
        <f aca="false">ASIN($P$2/$S$2*SIN(A406*PI()/180))*180/PI()</f>
        <v>-11.5663103962368</v>
      </c>
      <c r="D406" s="33" t="n">
        <f aca="false">(P$2^2*(PI()*U$2/30)*SIN(A406*PI()/180)*COS(A406*PI()/180)/SQRT(S$2^2-P$2^2*SIN(A406*PI()/180)^2)+P$2*(PI()*U$2/30)*SIN(A406*PI()/180))/1000</f>
        <v>-19.4445801764993</v>
      </c>
      <c r="E406" s="35" t="n">
        <f aca="false">-1*(PI()^2*U$2^2*P$2*COS(PI()*A406/180)/900+SQRT(2)*PI()^2*U$2^2*P$2^2*(4*(2*S$2^2-P$2^2)*COS(PI()*A406/90)+P$2^2*(COS(PI()*A406/45)+3))/(3600*(P$2^2*COS(PI()*A406/90)+2*S$2^2-P$2^2)^(3/2)))/1000</f>
        <v>23569.787393084</v>
      </c>
      <c r="F406" s="33" t="n">
        <f aca="false">E406/1000</f>
        <v>23.569787393084</v>
      </c>
      <c r="G406" s="35" t="n">
        <f aca="false">$W$2*E406</f>
        <v>10606.4043268878</v>
      </c>
      <c r="H406" s="33" t="n">
        <f aca="false">E406*TAN(C406*PI()/180)</f>
        <v>-4823.74139836031</v>
      </c>
      <c r="I406" s="35" t="n">
        <f aca="false">$W$2*H406</f>
        <v>-2170.68362926214</v>
      </c>
      <c r="J406" s="36" t="n">
        <v>1.089</v>
      </c>
      <c r="K406" s="35" t="n">
        <f aca="false">(J406-1)/10*$R$2^2*PI()/4</f>
        <v>72.7244141786847</v>
      </c>
      <c r="L406" s="35" t="n">
        <f aca="false">G406+K406</f>
        <v>10679.1287410665</v>
      </c>
      <c r="M406" s="37" t="n">
        <f aca="false">L406*TAN(C406*PI()/180)</f>
        <v>-2185.56724961453</v>
      </c>
      <c r="N406" s="31"/>
    </row>
    <row r="407" customFormat="false" ht="12.75" hidden="false" customHeight="false" outlineLevel="0" collapsed="false">
      <c r="A407" s="32" t="n">
        <f aca="false">A406+1</f>
        <v>223</v>
      </c>
      <c r="B407" s="33" t="n">
        <f aca="false">S$2+P$2-SQRT(S$2^2-P$2^2*SIN(A407*PI()/180)^2)-P$2*COS(A407*PI()/180)</f>
        <v>76.1253171235566</v>
      </c>
      <c r="C407" s="34" t="n">
        <f aca="false">ASIN($P$2/$S$2*SIN(A407*PI()/180))*180/PI()</f>
        <v>-11.7918999383558</v>
      </c>
      <c r="D407" s="33" t="n">
        <f aca="false">(P$2^2*(PI()*U$2/30)*SIN(A407*PI()/180)*COS(A407*PI()/180)/SQRT(S$2^2-P$2^2*SIN(A407*PI()/180)^2)+P$2*(PI()*U$2/30)*SIN(A407*PI()/180))/1000</f>
        <v>-19.9063365277826</v>
      </c>
      <c r="E407" s="35" t="n">
        <f aca="false">-1*(PI()^2*U$2^2*P$2*COS(PI()*A407/180)/900+SQRT(2)*PI()^2*U$2^2*P$2^2*(4*(2*S$2^2-P$2^2)*COS(PI()*A407/90)+P$2^2*(COS(PI()*A407/45)+3))/(3600*(P$2^2*COS(PI()*A407/90)+2*S$2^2-P$2^2)^(3/2)))/1000</f>
        <v>23528.4786836669</v>
      </c>
      <c r="F407" s="33" t="n">
        <f aca="false">E407/1000</f>
        <v>23.5284786836669</v>
      </c>
      <c r="G407" s="35" t="n">
        <f aca="false">$W$2*E407</f>
        <v>10587.8154076501</v>
      </c>
      <c r="H407" s="33" t="n">
        <f aca="false">E407*TAN(C407*PI()/180)</f>
        <v>-4911.88393434888</v>
      </c>
      <c r="I407" s="35" t="n">
        <f aca="false">$W$2*H407</f>
        <v>-2210.34777045699</v>
      </c>
      <c r="J407" s="36" t="n">
        <v>1.075</v>
      </c>
      <c r="K407" s="35" t="n">
        <f aca="false">(J407-1)/10*$R$2^2*PI()/4</f>
        <v>61.2846186899029</v>
      </c>
      <c r="L407" s="35" t="n">
        <f aca="false">G407+K407</f>
        <v>10649.10002634</v>
      </c>
      <c r="M407" s="37" t="n">
        <f aca="false">L407*TAN(C407*PI()/180)</f>
        <v>-2223.14175250797</v>
      </c>
      <c r="N407" s="31"/>
    </row>
    <row r="408" customFormat="false" ht="12.75" hidden="false" customHeight="false" outlineLevel="0" collapsed="false">
      <c r="A408" s="32" t="n">
        <f aca="false">A407+1</f>
        <v>224</v>
      </c>
      <c r="B408" s="33" t="n">
        <f aca="false">S$2+P$2-SQRT(S$2^2-P$2^2*SIN(A408*PI()/180)^2)-P$2*COS(A408*PI()/180)</f>
        <v>75.7304767377548</v>
      </c>
      <c r="C408" s="34" t="n">
        <f aca="false">ASIN($P$2/$S$2*SIN(A408*PI()/180))*180/PI()</f>
        <v>-12.0140285411777</v>
      </c>
      <c r="D408" s="33" t="n">
        <f aca="false">(P$2^2*(PI()*U$2/30)*SIN(A408*PI()/180)*COS(A408*PI()/180)/SQRT(S$2^2-P$2^2*SIN(A408*PI()/180)^2)+P$2*(PI()*U$2/30)*SIN(A408*PI()/180))/1000</f>
        <v>-20.3672300728856</v>
      </c>
      <c r="E408" s="35" t="n">
        <f aca="false">-1*(PI()^2*U$2^2*P$2*COS(PI()*A408/180)/900+SQRT(2)*PI()^2*U$2^2*P$2^2*(4*(2*S$2^2-P$2^2)*COS(PI()*A408/90)+P$2^2*(COS(PI()*A408/45)+3))/(3600*(P$2^2*COS(PI()*A408/90)+2*S$2^2-P$2^2)^(3/2)))/1000</f>
        <v>23481.7318777148</v>
      </c>
      <c r="F408" s="33" t="n">
        <f aca="false">E408/1000</f>
        <v>23.4817318777148</v>
      </c>
      <c r="G408" s="35" t="n">
        <f aca="false">$W$2*E408</f>
        <v>10566.7793449717</v>
      </c>
      <c r="H408" s="33" t="n">
        <f aca="false">E408*TAN(C408*PI()/180)</f>
        <v>-4997.20562754407</v>
      </c>
      <c r="I408" s="35" t="n">
        <f aca="false">$W$2*H408</f>
        <v>-2248.74253239483</v>
      </c>
      <c r="J408" s="36" t="n">
        <v>1.033</v>
      </c>
      <c r="K408" s="35" t="n">
        <f aca="false">(J408-1)/10*$R$2^2*PI()/4</f>
        <v>26.9652322235572</v>
      </c>
      <c r="L408" s="35" t="n">
        <f aca="false">G408+K408</f>
        <v>10593.7445771952</v>
      </c>
      <c r="M408" s="37" t="n">
        <f aca="false">L408*TAN(C408*PI()/180)</f>
        <v>-2254.4810703748</v>
      </c>
      <c r="N408" s="31"/>
    </row>
    <row r="409" customFormat="false" ht="12.75" hidden="false" customHeight="false" outlineLevel="0" collapsed="false">
      <c r="A409" s="32" t="n">
        <f aca="false">A408+1</f>
        <v>225</v>
      </c>
      <c r="B409" s="33" t="n">
        <f aca="false">S$2+P$2-SQRT(S$2^2-P$2^2*SIN(A409*PI()/180)^2)-P$2*COS(A409*PI()/180)</f>
        <v>75.3266085726737</v>
      </c>
      <c r="C409" s="34" t="n">
        <f aca="false">ASIN($P$2/$S$2*SIN(A409*PI()/180))*180/PI()</f>
        <v>-12.2326233076921</v>
      </c>
      <c r="D409" s="33" t="n">
        <f aca="false">(P$2^2*(PI()*U$2/30)*SIN(A409*PI()/180)*COS(A409*PI()/180)/SQRT(S$2^2-P$2^2*SIN(A409*PI()/180)^2)+P$2*(PI()*U$2/30)*SIN(A409*PI()/180))/1000</f>
        <v>-20.8271512698238</v>
      </c>
      <c r="E409" s="35" t="n">
        <f aca="false">-1*(PI()^2*U$2^2*P$2*COS(PI()*A409/180)/900+SQRT(2)*PI()^2*U$2^2*P$2^2*(4*(2*S$2^2-P$2^2)*COS(PI()*A409/90)+P$2^2*(COS(PI()*A409/45)+3))/(3600*(P$2^2*COS(PI()*A409/90)+2*S$2^2-P$2^2)^(3/2)))/1000</f>
        <v>23429.2492086476</v>
      </c>
      <c r="F409" s="33" t="n">
        <f aca="false">E409/1000</f>
        <v>23.4292492086476</v>
      </c>
      <c r="G409" s="35" t="n">
        <f aca="false">$W$2*E409</f>
        <v>10543.1621438914</v>
      </c>
      <c r="H409" s="33" t="n">
        <f aca="false">E409*TAN(C409*PI()/180)</f>
        <v>-5079.54854479113</v>
      </c>
      <c r="I409" s="35" t="n">
        <f aca="false">$W$2*H409</f>
        <v>-2285.79684515601</v>
      </c>
      <c r="J409" s="36" t="n">
        <v>1.047</v>
      </c>
      <c r="K409" s="35" t="n">
        <f aca="false">(J409-1)/10*$R$2^2*PI()/4</f>
        <v>38.4050277123391</v>
      </c>
      <c r="L409" s="35" t="n">
        <f aca="false">G409+K409</f>
        <v>10581.5671716038</v>
      </c>
      <c r="M409" s="37" t="n">
        <f aca="false">L409*TAN(C409*PI()/180)</f>
        <v>-2294.12319829228</v>
      </c>
      <c r="N409" s="31"/>
    </row>
    <row r="410" customFormat="false" ht="12.75" hidden="false" customHeight="false" outlineLevel="0" collapsed="false">
      <c r="A410" s="32" t="n">
        <f aca="false">A409+1</f>
        <v>226</v>
      </c>
      <c r="B410" s="33" t="n">
        <f aca="false">S$2+P$2-SQRT(S$2^2-P$2^2*SIN(A410*PI()/180)^2)-P$2*COS(A410*PI()/180)</f>
        <v>74.9137328158595</v>
      </c>
      <c r="C410" s="34" t="n">
        <f aca="false">ASIN($P$2/$S$2*SIN(A410*PI()/180))*180/PI()</f>
        <v>-12.4476120577524</v>
      </c>
      <c r="D410" s="33" t="n">
        <f aca="false">(P$2^2*(PI()*U$2/30)*SIN(A410*PI()/180)*COS(A410*PI()/180)/SQRT(S$2^2-P$2^2*SIN(A410*PI()/180)^2)+P$2*(PI()*U$2/30)*SIN(A410*PI()/180))/1000</f>
        <v>-21.2859846994667</v>
      </c>
      <c r="E410" s="35" t="n">
        <f aca="false">-1*(PI()^2*U$2^2*P$2*COS(PI()*A410/180)/900+SQRT(2)*PI()^2*U$2^2*P$2^2*(4*(2*S$2^2-P$2^2)*COS(PI()*A410/90)+P$2^2*(COS(PI()*A410/45)+3))/(3600*(P$2^2*COS(PI()*A410/90)+2*S$2^2-P$2^2)^(3/2)))/1000</f>
        <v>23370.7290388348</v>
      </c>
      <c r="F410" s="33" t="n">
        <f aca="false">E410/1000</f>
        <v>23.3707290388348</v>
      </c>
      <c r="G410" s="35" t="n">
        <f aca="false">$W$2*E410</f>
        <v>10516.8280674757</v>
      </c>
      <c r="H410" s="33" t="n">
        <f aca="false">E410*TAN(C410*PI()/180)</f>
        <v>-5158.75133927655</v>
      </c>
      <c r="I410" s="35" t="n">
        <f aca="false">$W$2*H410</f>
        <v>-2321.43810267445</v>
      </c>
      <c r="J410" s="36" t="n">
        <v>1.033</v>
      </c>
      <c r="K410" s="35" t="n">
        <f aca="false">(J410-1)/10*$R$2^2*PI()/4</f>
        <v>26.9652322235572</v>
      </c>
      <c r="L410" s="35" t="n">
        <f aca="false">G410+K410</f>
        <v>10543.7932996992</v>
      </c>
      <c r="M410" s="37" t="n">
        <f aca="false">L410*TAN(C410*PI()/180)</f>
        <v>-2327.39028874515</v>
      </c>
      <c r="N410" s="31"/>
    </row>
    <row r="411" customFormat="false" ht="12.75" hidden="false" customHeight="false" outlineLevel="0" collapsed="false">
      <c r="A411" s="32" t="n">
        <f aca="false">A410+1</f>
        <v>227</v>
      </c>
      <c r="B411" s="33" t="n">
        <f aca="false">S$2+P$2-SQRT(S$2^2-P$2^2*SIN(A411*PI()/180)^2)-P$2*COS(A411*PI()/180)</f>
        <v>74.4918719761921</v>
      </c>
      <c r="C411" s="34" t="n">
        <f aca="false">ASIN($P$2/$S$2*SIN(A411*PI()/180))*180/PI()</f>
        <v>-12.6589233636265</v>
      </c>
      <c r="D411" s="33" t="n">
        <f aca="false">(P$2^2*(PI()*U$2/30)*SIN(A411*PI()/180)*COS(A411*PI()/180)/SQRT(S$2^2-P$2^2*SIN(A411*PI()/180)^2)+P$2*(PI()*U$2/30)*SIN(A411*PI()/180))/1000</f>
        <v>-21.7436089935241</v>
      </c>
      <c r="E411" s="35" t="n">
        <f aca="false">-1*(PI()^2*U$2^2*P$2*COS(PI()*A411/180)/900+SQRT(2)*PI()^2*U$2^2*P$2^2*(4*(2*S$2^2-P$2^2)*COS(PI()*A411/90)+P$2^2*(COS(PI()*A411/45)+3))/(3600*(P$2^2*COS(PI()*A411/90)+2*S$2^2-P$2^2)^(3/2)))/1000</f>
        <v>23305.8662606256</v>
      </c>
      <c r="F411" s="33" t="n">
        <f aca="false">E411/1000</f>
        <v>23.3058662606256</v>
      </c>
      <c r="G411" s="35" t="n">
        <f aca="false">$W$2*E411</f>
        <v>10487.6398172815</v>
      </c>
      <c r="H411" s="33" t="n">
        <f aca="false">E411*TAN(C411*PI()/180)</f>
        <v>-5234.64955502995</v>
      </c>
      <c r="I411" s="35" t="n">
        <f aca="false">$W$2*H411</f>
        <v>-2355.59229976348</v>
      </c>
      <c r="J411" s="36" t="n">
        <v>1.047</v>
      </c>
      <c r="K411" s="35" t="n">
        <f aca="false">(J411-1)/10*$R$2^2*PI()/4</f>
        <v>38.4050277123391</v>
      </c>
      <c r="L411" s="35" t="n">
        <f aca="false">G411+K411</f>
        <v>10526.0448449939</v>
      </c>
      <c r="M411" s="37" t="n">
        <f aca="false">L411*TAN(C411*PI()/180)</f>
        <v>-2364.21831945213</v>
      </c>
      <c r="N411" s="31"/>
    </row>
    <row r="412" customFormat="false" ht="12.75" hidden="false" customHeight="false" outlineLevel="0" collapsed="false">
      <c r="A412" s="32" t="n">
        <f aca="false">A411+1</f>
        <v>228</v>
      </c>
      <c r="B412" s="33" t="n">
        <f aca="false">S$2+P$2-SQRT(S$2^2-P$2^2*SIN(A412*PI()/180)^2)-P$2*COS(A412*PI()/180)</f>
        <v>74.0610510011763</v>
      </c>
      <c r="C412" s="34" t="n">
        <f aca="false">ASIN($P$2/$S$2*SIN(A412*PI()/180))*180/PI()</f>
        <v>-12.8664865863845</v>
      </c>
      <c r="D412" s="33" t="n">
        <f aca="false">(P$2^2*(PI()*U$2/30)*SIN(A412*PI()/180)*COS(A412*PI()/180)/SQRT(S$2^2-P$2^2*SIN(A412*PI()/180)^2)+P$2*(PI()*U$2/30)*SIN(A412*PI()/180))/1000</f>
        <v>-22.1998967706508</v>
      </c>
      <c r="E412" s="35" t="n">
        <f aca="false">-1*(PI()^2*U$2^2*P$2*COS(PI()*A412/180)/900+SQRT(2)*PI()^2*U$2^2*P$2^2*(4*(2*S$2^2-P$2^2)*COS(PI()*A412/90)+P$2^2*(COS(PI()*A412/45)+3))/(3600*(P$2^2*COS(PI()*A412/90)+2*S$2^2-P$2^2)^(3/2)))/1000</f>
        <v>23234.352723401</v>
      </c>
      <c r="F412" s="33" t="n">
        <f aca="false">E412/1000</f>
        <v>23.234352723401</v>
      </c>
      <c r="G412" s="35" t="n">
        <f aca="false">$W$2*E412</f>
        <v>10455.4587255305</v>
      </c>
      <c r="H412" s="33" t="n">
        <f aca="false">E412*TAN(C412*PI()/180)</f>
        <v>-5307.07596040177</v>
      </c>
      <c r="I412" s="35" t="n">
        <f aca="false">$W$2*H412</f>
        <v>-2388.1841821808</v>
      </c>
      <c r="J412" s="36" t="n">
        <v>1.047</v>
      </c>
      <c r="K412" s="35" t="n">
        <f aca="false">(J412-1)/10*$R$2^2*PI()/4</f>
        <v>38.4050277123391</v>
      </c>
      <c r="L412" s="35" t="n">
        <f aca="false">G412+K412</f>
        <v>10493.8637532428</v>
      </c>
      <c r="M412" s="37" t="n">
        <f aca="false">L412*TAN(C412*PI()/180)</f>
        <v>-2396.95646870658</v>
      </c>
      <c r="N412" s="31"/>
    </row>
    <row r="413" customFormat="false" ht="12.75" hidden="false" customHeight="false" outlineLevel="0" collapsed="false">
      <c r="A413" s="32" t="n">
        <f aca="false">A412+1</f>
        <v>229</v>
      </c>
      <c r="B413" s="33" t="n">
        <f aca="false">S$2+P$2-SQRT(S$2^2-P$2^2*SIN(A413*PI()/180)^2)-P$2*COS(A413*PI()/180)</f>
        <v>73.6212973954002</v>
      </c>
      <c r="C413" s="34" t="n">
        <f aca="false">ASIN($P$2/$S$2*SIN(A413*PI()/180))*180/PI()</f>
        <v>-13.070231913084</v>
      </c>
      <c r="D413" s="33" t="n">
        <f aca="false">(P$2^2*(PI()*U$2/30)*SIN(A413*PI()/180)*COS(A413*PI()/180)/SQRT(S$2^2-P$2^2*SIN(A413*PI()/180)^2)+P$2*(PI()*U$2/30)*SIN(A413*PI()/180))/1000</f>
        <v>-22.6547145811809</v>
      </c>
      <c r="E413" s="35" t="n">
        <f aca="false">-1*(PI()^2*U$2^2*P$2*COS(PI()*A413/180)/900+SQRT(2)*PI()^2*U$2^2*P$2^2*(4*(2*S$2^2-P$2^2)*COS(PI()*A413/90)+P$2^2*(COS(PI()*A413/45)+3))/(3600*(P$2^2*COS(PI()*A413/90)+2*S$2^2-P$2^2)^(3/2)))/1000</f>
        <v>23155.8776868137</v>
      </c>
      <c r="F413" s="33" t="n">
        <f aca="false">E413/1000</f>
        <v>23.1558776868137</v>
      </c>
      <c r="G413" s="35" t="n">
        <f aca="false">$W$2*E413</f>
        <v>10420.1449590662</v>
      </c>
      <c r="H413" s="33" t="n">
        <f aca="false">E413*TAN(C413*PI()/180)</f>
        <v>-5375.86091071529</v>
      </c>
      <c r="I413" s="35" t="n">
        <f aca="false">$W$2*H413</f>
        <v>-2419.13740982188</v>
      </c>
      <c r="J413" s="36" t="n">
        <v>1.019</v>
      </c>
      <c r="K413" s="35" t="n">
        <f aca="false">(J413-1)/10*$R$2^2*PI()/4</f>
        <v>15.5254367347753</v>
      </c>
      <c r="L413" s="35" t="n">
        <f aca="false">G413+K413</f>
        <v>10435.6703958009</v>
      </c>
      <c r="M413" s="37" t="n">
        <f aca="false">L413*TAN(C413*PI()/180)</f>
        <v>-2422.74179008304</v>
      </c>
      <c r="N413" s="31"/>
    </row>
    <row r="414" customFormat="false" ht="12.75" hidden="false" customHeight="false" outlineLevel="0" collapsed="false">
      <c r="A414" s="32" t="n">
        <f aca="false">A413+1</f>
        <v>230</v>
      </c>
      <c r="B414" s="33" t="n">
        <f aca="false">S$2+P$2-SQRT(S$2^2-P$2^2*SIN(A414*PI()/180)^2)-P$2*COS(A414*PI()/180)</f>
        <v>73.1726413399903</v>
      </c>
      <c r="C414" s="34" t="n">
        <f aca="false">ASIN($P$2/$S$2*SIN(A414*PI()/180))*180/PI()</f>
        <v>-13.2700903947127</v>
      </c>
      <c r="D414" s="33" t="n">
        <f aca="false">(P$2^2*(PI()*U$2/30)*SIN(A414*PI()/180)*COS(A414*PI()/180)/SQRT(S$2^2-P$2^2*SIN(A414*PI()/180)^2)+P$2*(PI()*U$2/30)*SIN(A414*PI()/180))/1000</f>
        <v>-23.1079228610071</v>
      </c>
      <c r="E414" s="35" t="n">
        <f aca="false">-1*(PI()^2*U$2^2*P$2*COS(PI()*A414/180)/900+SQRT(2)*PI()^2*U$2^2*P$2^2*(4*(2*S$2^2-P$2^2)*COS(PI()*A414/90)+P$2^2*(COS(PI()*A414/45)+3))/(3600*(P$2^2*COS(PI()*A414/90)+2*S$2^2-P$2^2)^(3/2)))/1000</f>
        <v>23070.1283002591</v>
      </c>
      <c r="F414" s="33" t="n">
        <f aca="false">E414/1000</f>
        <v>23.0701283002591</v>
      </c>
      <c r="G414" s="35" t="n">
        <f aca="false">$W$2*E414</f>
        <v>10381.5577351166</v>
      </c>
      <c r="H414" s="33" t="n">
        <f aca="false">E414*TAN(C414*PI()/180)</f>
        <v>-5440.83274014916</v>
      </c>
      <c r="I414" s="35" t="n">
        <f aca="false">$W$2*H414</f>
        <v>-2448.37473306712</v>
      </c>
      <c r="J414" s="36" t="n">
        <v>1.019</v>
      </c>
      <c r="K414" s="35" t="n">
        <f aca="false">(J414-1)/10*$R$2^2*PI()/4</f>
        <v>15.5254367347753</v>
      </c>
      <c r="L414" s="35" t="n">
        <f aca="false">G414+K414</f>
        <v>10397.0831718514</v>
      </c>
      <c r="M414" s="37" t="n">
        <f aca="false">L414*TAN(C414*PI()/180)</f>
        <v>-2452.03623435538</v>
      </c>
      <c r="N414" s="31"/>
    </row>
    <row r="415" customFormat="false" ht="12.75" hidden="false" customHeight="false" outlineLevel="0" collapsed="false">
      <c r="A415" s="32" t="n">
        <f aca="false">A414+1</f>
        <v>231</v>
      </c>
      <c r="B415" s="33" t="n">
        <f aca="false">S$2+P$2-SQRT(S$2^2-P$2^2*SIN(A415*PI()/180)^2)-P$2*COS(A415*PI()/180)</f>
        <v>72.7151158128755</v>
      </c>
      <c r="C415" s="34" t="n">
        <f aca="false">ASIN($P$2/$S$2*SIN(A415*PI()/180))*180/PI()</f>
        <v>-13.4659939848421</v>
      </c>
      <c r="D415" s="33" t="n">
        <f aca="false">(P$2^2*(PI()*U$2/30)*SIN(A415*PI()/180)*COS(A415*PI()/180)/SQRT(S$2^2-P$2^2*SIN(A415*PI()/180)^2)+P$2*(PI()*U$2/30)*SIN(A415*PI()/180))/1000</f>
        <v>-23.559375895117</v>
      </c>
      <c r="E415" s="35" t="n">
        <f aca="false">-1*(PI()^2*U$2^2*P$2*COS(PI()*A415/180)/900+SQRT(2)*PI()^2*U$2^2*P$2^2*(4*(2*S$2^2-P$2^2)*COS(PI()*A415/90)+P$2^2*(COS(PI()*A415/45)+3))/(3600*(P$2^2*COS(PI()*A415/90)+2*S$2^2-P$2^2)^(3/2)))/1000</f>
        <v>22976.7901084944</v>
      </c>
      <c r="F415" s="33" t="n">
        <f aca="false">E415/1000</f>
        <v>22.9767901084944</v>
      </c>
      <c r="G415" s="35" t="n">
        <f aca="false">$W$2*E415</f>
        <v>10339.5555488225</v>
      </c>
      <c r="H415" s="33" t="n">
        <f aca="false">E415*TAN(C415*PI()/180)</f>
        <v>-5501.81818275353</v>
      </c>
      <c r="I415" s="35" t="n">
        <f aca="false">$W$2*H415</f>
        <v>-2475.81818223909</v>
      </c>
      <c r="J415" s="36" t="n">
        <v>1.019</v>
      </c>
      <c r="K415" s="35" t="n">
        <f aca="false">(J415-1)/10*$R$2^2*PI()/4</f>
        <v>15.5254367347753</v>
      </c>
      <c r="L415" s="35" t="n">
        <f aca="false">G415+K415</f>
        <v>10355.0809855573</v>
      </c>
      <c r="M415" s="37" t="n">
        <f aca="false">L415*TAN(C415*PI()/180)</f>
        <v>-2479.53576549242</v>
      </c>
      <c r="N415" s="31"/>
    </row>
    <row r="416" customFormat="false" ht="12.75" hidden="false" customHeight="false" outlineLevel="0" collapsed="false">
      <c r="A416" s="32" t="n">
        <f aca="false">A415+1</f>
        <v>232</v>
      </c>
      <c r="B416" s="33" t="n">
        <f aca="false">S$2+P$2-SQRT(S$2^2-P$2^2*SIN(A416*PI()/180)^2)-P$2*COS(A416*PI()/180)</f>
        <v>72.2487567096684</v>
      </c>
      <c r="C416" s="34" t="n">
        <f aca="false">ASIN($P$2/$S$2*SIN(A416*PI()/180))*180/PI()</f>
        <v>-13.6578755789428</v>
      </c>
      <c r="D416" s="33" t="n">
        <f aca="false">(P$2^2*(PI()*U$2/30)*SIN(A416*PI()/180)*COS(A416*PI()/180)/SQRT(S$2^2-P$2^2*SIN(A416*PI()/180)^2)+P$2*(PI()*U$2/30)*SIN(A416*PI()/180))/1000</f>
        <v>-24.0089217912994</v>
      </c>
      <c r="E416" s="35" t="n">
        <f aca="false">-1*(PI()^2*U$2^2*P$2*COS(PI()*A416/180)/900+SQRT(2)*PI()^2*U$2^2*P$2^2*(4*(2*S$2^2-P$2^2)*COS(PI()*A416/90)+P$2^2*(COS(PI()*A416/45)+3))/(3600*(P$2^2*COS(PI()*A416/90)+2*S$2^2-P$2^2)^(3/2)))/1000</f>
        <v>22875.5475831867</v>
      </c>
      <c r="F416" s="33" t="n">
        <f aca="false">E416/1000</f>
        <v>22.8755475831867</v>
      </c>
      <c r="G416" s="35" t="n">
        <f aca="false">$W$2*E416</f>
        <v>10293.996412434</v>
      </c>
      <c r="H416" s="33" t="n">
        <f aca="false">E416*TAN(C416*PI()/180)</f>
        <v>-5558.64282233868</v>
      </c>
      <c r="I416" s="35" t="n">
        <f aca="false">$W$2*H416</f>
        <v>-2501.38927005241</v>
      </c>
      <c r="J416" s="36" t="n">
        <v>0.991</v>
      </c>
      <c r="K416" s="35" t="n">
        <f aca="false">(J416-1)/10*$R$2^2*PI()/4</f>
        <v>-7.35415424278835</v>
      </c>
      <c r="L416" s="35" t="n">
        <f aca="false">G416+K416</f>
        <v>10286.6422581912</v>
      </c>
      <c r="M416" s="37" t="n">
        <f aca="false">L416*TAN(C416*PI()/180)</f>
        <v>-2499.60224761951</v>
      </c>
      <c r="N416" s="31"/>
    </row>
    <row r="417" customFormat="false" ht="12.75" hidden="false" customHeight="false" outlineLevel="0" collapsed="false">
      <c r="A417" s="32" t="n">
        <f aca="false">A416+1</f>
        <v>233</v>
      </c>
      <c r="B417" s="33" t="n">
        <f aca="false">S$2+P$2-SQRT(S$2^2-P$2^2*SIN(A417*PI()/180)^2)-P$2*COS(A417*PI()/180)</f>
        <v>71.7736029649575</v>
      </c>
      <c r="C417" s="34" t="n">
        <f aca="false">ASIN($P$2/$S$2*SIN(A417*PI()/180))*180/PI()</f>
        <v>-13.8456690543091</v>
      </c>
      <c r="D417" s="33" t="n">
        <f aca="false">(P$2^2*(PI()*U$2/30)*SIN(A417*PI()/180)*COS(A417*PI()/180)/SQRT(S$2^2-P$2^2*SIN(A417*PI()/180)^2)+P$2*(PI()*U$2/30)*SIN(A417*PI()/180))/1000</f>
        <v>-24.4564024645232</v>
      </c>
      <c r="E417" s="35" t="n">
        <f aca="false">-1*(PI()^2*U$2^2*P$2*COS(PI()*A417/180)/900+SQRT(2)*PI()^2*U$2^2*P$2^2*(4*(2*S$2^2-P$2^2)*COS(PI()*A417/90)+P$2^2*(COS(PI()*A417/45)+3))/(3600*(P$2^2*COS(PI()*A417/90)+2*S$2^2-P$2^2)^(3/2)))/1000</f>
        <v>22766.0846800266</v>
      </c>
      <c r="F417" s="33" t="n">
        <f aca="false">E417/1000</f>
        <v>22.7660846800266</v>
      </c>
      <c r="G417" s="35" t="n">
        <f aca="false">$W$2*E417</f>
        <v>10244.738106012</v>
      </c>
      <c r="H417" s="33" t="n">
        <f aca="false">E417*TAN(C417*PI()/180)</f>
        <v>-5611.1315708007</v>
      </c>
      <c r="I417" s="35" t="n">
        <f aca="false">$W$2*H417</f>
        <v>-2525.00920686032</v>
      </c>
      <c r="J417" s="36" t="n">
        <v>0.977</v>
      </c>
      <c r="K417" s="35" t="n">
        <f aca="false">(J417-1)/10*$R$2^2*PI()/4</f>
        <v>-18.7939497315702</v>
      </c>
      <c r="L417" s="35" t="n">
        <f aca="false">G417+K417</f>
        <v>10225.9441562804</v>
      </c>
      <c r="M417" s="37" t="n">
        <f aca="false">L417*TAN(C417*PI()/180)</f>
        <v>-2520.37708297248</v>
      </c>
      <c r="N417" s="31"/>
    </row>
    <row r="418" customFormat="false" ht="12.75" hidden="false" customHeight="false" outlineLevel="0" collapsed="false">
      <c r="A418" s="32" t="n">
        <f aca="false">A417+1</f>
        <v>234</v>
      </c>
      <c r="B418" s="33" t="n">
        <f aca="false">S$2+P$2-SQRT(S$2^2-P$2^2*SIN(A418*PI()/180)^2)-P$2*COS(A418*PI()/180)</f>
        <v>71.2896966737974</v>
      </c>
      <c r="C418" s="34" t="n">
        <f aca="false">ASIN($P$2/$S$2*SIN(A418*PI()/180))*180/PI()</f>
        <v>-14.0293093105339</v>
      </c>
      <c r="D418" s="33" t="n">
        <f aca="false">(P$2^2*(PI()*U$2/30)*SIN(A418*PI()/180)*COS(A418*PI()/180)/SQRT(S$2^2-P$2^2*SIN(A418*PI()/180)^2)+P$2*(PI()*U$2/30)*SIN(A418*PI()/180))/1000</f>
        <v>-24.901653632488</v>
      </c>
      <c r="E418" s="35" t="n">
        <f aca="false">-1*(PI()^2*U$2^2*P$2*COS(PI()*A418/180)/900+SQRT(2)*PI()^2*U$2^2*P$2^2*(4*(2*S$2^2-P$2^2)*COS(PI()*A418/90)+P$2^2*(COS(PI()*A418/45)+3))/(3600*(P$2^2*COS(PI()*A418/90)+2*S$2^2-P$2^2)^(3/2)))/1000</f>
        <v>22648.0854208997</v>
      </c>
      <c r="F418" s="33" t="n">
        <f aca="false">E418/1000</f>
        <v>22.6480854208997</v>
      </c>
      <c r="G418" s="35" t="n">
        <f aca="false">$W$2*E418</f>
        <v>10191.6384394049</v>
      </c>
      <c r="H418" s="33" t="n">
        <f aca="false">E418*TAN(C418*PI()/180)</f>
        <v>-5659.10917426484</v>
      </c>
      <c r="I418" s="35" t="n">
        <f aca="false">$W$2*H418</f>
        <v>-2546.59912841918</v>
      </c>
      <c r="J418" s="36" t="n">
        <v>0.977</v>
      </c>
      <c r="K418" s="35" t="n">
        <f aca="false">(J418-1)/10*$R$2^2*PI()/4</f>
        <v>-18.7939497315702</v>
      </c>
      <c r="L418" s="35" t="n">
        <f aca="false">G418+K418</f>
        <v>10172.8444896733</v>
      </c>
      <c r="M418" s="37" t="n">
        <f aca="false">L418*TAN(C418*PI()/180)</f>
        <v>-2541.90305758714</v>
      </c>
      <c r="N418" s="31"/>
    </row>
    <row r="419" customFormat="false" ht="12.75" hidden="false" customHeight="false" outlineLevel="0" collapsed="false">
      <c r="A419" s="32" t="n">
        <f aca="false">A418+1</f>
        <v>235</v>
      </c>
      <c r="B419" s="33" t="n">
        <f aca="false">S$2+P$2-SQRT(S$2^2-P$2^2*SIN(A419*PI()/180)^2)-P$2*COS(A419*PI()/180)</f>
        <v>70.7970832131729</v>
      </c>
      <c r="C419" s="34" t="n">
        <f aca="false">ASIN($P$2/$S$2*SIN(A419*PI()/180))*180/PI()</f>
        <v>-14.2087323104749</v>
      </c>
      <c r="D419" s="33" t="n">
        <f aca="false">(P$2^2*(PI()*U$2/30)*SIN(A419*PI()/180)*COS(A419*PI()/180)/SQRT(S$2^2-P$2^2*SIN(A419*PI()/180)^2)+P$2*(PI()*U$2/30)*SIN(A419*PI()/180))/1000</f>
        <v>-25.3445048228287</v>
      </c>
      <c r="E419" s="35" t="n">
        <f aca="false">-1*(PI()^2*U$2^2*P$2*COS(PI()*A419/180)/900+SQRT(2)*PI()^2*U$2^2*P$2^2*(4*(2*S$2^2-P$2^2)*COS(PI()*A419/90)+P$2^2*(COS(PI()*A419/45)+3))/(3600*(P$2^2*COS(PI()*A419/90)+2*S$2^2-P$2^2)^(3/2)))/1000</f>
        <v>22521.2345004485</v>
      </c>
      <c r="F419" s="33" t="n">
        <f aca="false">E419/1000</f>
        <v>22.5212345004485</v>
      </c>
      <c r="G419" s="35" t="n">
        <f aca="false">$W$2*E419</f>
        <v>10134.5555252018</v>
      </c>
      <c r="H419" s="33" t="n">
        <f aca="false">E419*TAN(C419*PI()/180)</f>
        <v>-5702.40074623468</v>
      </c>
      <c r="I419" s="35" t="n">
        <f aca="false">$W$2*H419</f>
        <v>-2566.08033580561</v>
      </c>
      <c r="J419" s="36" t="n">
        <v>0.977</v>
      </c>
      <c r="K419" s="35" t="n">
        <f aca="false">(J419-1)/10*$R$2^2*PI()/4</f>
        <v>-18.7939497315702</v>
      </c>
      <c r="L419" s="35" t="n">
        <f aca="false">G419+K419</f>
        <v>10115.7615754703</v>
      </c>
      <c r="M419" s="37" t="n">
        <f aca="false">L419*TAN(C419*PI()/180)</f>
        <v>-2561.32168756313</v>
      </c>
      <c r="N419" s="31"/>
    </row>
    <row r="420" customFormat="false" ht="12.75" hidden="false" customHeight="false" outlineLevel="0" collapsed="false">
      <c r="A420" s="32" t="n">
        <f aca="false">A419+1</f>
        <v>236</v>
      </c>
      <c r="B420" s="33" t="n">
        <f aca="false">S$2+P$2-SQRT(S$2^2-P$2^2*SIN(A420*PI()/180)^2)-P$2*COS(A420*PI()/180)</f>
        <v>70.2958113632031</v>
      </c>
      <c r="C420" s="34" t="n">
        <f aca="false">ASIN($P$2/$S$2*SIN(A420*PI()/180))*180/PI()</f>
        <v>-14.3838751216443</v>
      </c>
      <c r="D420" s="33" t="n">
        <f aca="false">(P$2^2*(PI()*U$2/30)*SIN(A420*PI()/180)*COS(A420*PI()/180)/SQRT(S$2^2-P$2^2*SIN(A420*PI()/180)^2)+P$2*(PI()*U$2/30)*SIN(A420*PI()/180))/1000</f>
        <v>-25.7847793924474</v>
      </c>
      <c r="E420" s="35" t="n">
        <f aca="false">-1*(PI()^2*U$2^2*P$2*COS(PI()*A420/180)/900+SQRT(2)*PI()^2*U$2^2*P$2^2*(4*(2*S$2^2-P$2^2)*COS(PI()*A420/90)+P$2^2*(COS(PI()*A420/45)+3))/(3600*(P$2^2*COS(PI()*A420/90)+2*S$2^2-P$2^2)^(3/2)))/1000</f>
        <v>22385.2179162012</v>
      </c>
      <c r="F420" s="33" t="n">
        <f aca="false">E420/1000</f>
        <v>22.3852179162012</v>
      </c>
      <c r="G420" s="35" t="n">
        <f aca="false">$W$2*E420</f>
        <v>10073.3480622906</v>
      </c>
      <c r="H420" s="33" t="n">
        <f aca="false">E420*TAN(C420*PI()/180)</f>
        <v>-5740.83232673525</v>
      </c>
      <c r="I420" s="35" t="n">
        <f aca="false">$W$2*H420</f>
        <v>-2583.37454703086</v>
      </c>
      <c r="J420" s="36" t="n">
        <v>0.949</v>
      </c>
      <c r="K420" s="35" t="n">
        <f aca="false">(J420-1)/10*$R$2^2*PI()/4</f>
        <v>-41.673540709134</v>
      </c>
      <c r="L420" s="35" t="n">
        <f aca="false">G420+K420</f>
        <v>10031.6745215814</v>
      </c>
      <c r="M420" s="37" t="n">
        <f aca="false">L420*TAN(C420*PI()/180)</f>
        <v>-2572.68710094175</v>
      </c>
      <c r="N420" s="31"/>
    </row>
    <row r="421" customFormat="false" ht="12.75" hidden="false" customHeight="false" outlineLevel="0" collapsed="false">
      <c r="A421" s="32" t="n">
        <f aca="false">A420+1</f>
        <v>237</v>
      </c>
      <c r="B421" s="33" t="n">
        <f aca="false">S$2+P$2-SQRT(S$2^2-P$2^2*SIN(A421*PI()/180)^2)-P$2*COS(A421*PI()/180)</f>
        <v>69.7859334278446</v>
      </c>
      <c r="C421" s="34" t="n">
        <f aca="false">ASIN($P$2/$S$2*SIN(A421*PI()/180))*180/PI()</f>
        <v>-14.5546759579574</v>
      </c>
      <c r="D421" s="33" t="n">
        <f aca="false">(P$2^2*(PI()*U$2/30)*SIN(A421*PI()/180)*COS(A421*PI()/180)/SQRT(S$2^2-P$2^2*SIN(A421*PI()/180)^2)+P$2*(PI()*U$2/30)*SIN(A421*PI()/180))/1000</f>
        <v>-26.2222945594232</v>
      </c>
      <c r="E421" s="35" t="n">
        <f aca="false">-1*(PI()^2*U$2^2*P$2*COS(PI()*A421/180)/900+SQRT(2)*PI()^2*U$2^2*P$2^2*(4*(2*S$2^2-P$2^2)*COS(PI()*A421/90)+P$2^2*(COS(PI()*A421/45)+3))/(3600*(P$2^2*COS(PI()*A421/90)+2*S$2^2-P$2^2)^(3/2)))/1000</f>
        <v>22239.7236212817</v>
      </c>
      <c r="F421" s="33" t="n">
        <f aca="false">E421/1000</f>
        <v>22.2397236212817</v>
      </c>
      <c r="G421" s="35" t="n">
        <f aca="false">$W$2*E421</f>
        <v>10007.8756295768</v>
      </c>
      <c r="H421" s="33" t="n">
        <f aca="false">E421*TAN(C421*PI()/180)</f>
        <v>-5774.23146623177</v>
      </c>
      <c r="I421" s="35" t="n">
        <f aca="false">$W$2*H421</f>
        <v>-2598.4041598043</v>
      </c>
      <c r="J421" s="36" t="n">
        <v>0.935</v>
      </c>
      <c r="K421" s="35" t="n">
        <f aca="false">(J421-1)/10*$R$2^2*PI()/4</f>
        <v>-53.1133361979158</v>
      </c>
      <c r="L421" s="35" t="n">
        <f aca="false">G421+K421</f>
        <v>9954.76229337886</v>
      </c>
      <c r="M421" s="37" t="n">
        <f aca="false">L421*TAN(C421*PI()/180)</f>
        <v>-2584.6140290287</v>
      </c>
      <c r="N421" s="31"/>
    </row>
    <row r="422" customFormat="false" ht="12.75" hidden="false" customHeight="false" outlineLevel="0" collapsed="false">
      <c r="A422" s="32" t="n">
        <f aca="false">A421+1</f>
        <v>238</v>
      </c>
      <c r="B422" s="33" t="n">
        <f aca="false">S$2+P$2-SQRT(S$2^2-P$2^2*SIN(A422*PI()/180)^2)-P$2*COS(A422*PI()/180)</f>
        <v>69.2675053548416</v>
      </c>
      <c r="C422" s="34" t="n">
        <f aca="false">ASIN($P$2/$S$2*SIN(A422*PI()/180))*180/PI()</f>
        <v>-14.7210742217636</v>
      </c>
      <c r="D422" s="33" t="n">
        <f aca="false">(P$2^2*(PI()*U$2/30)*SIN(A422*PI()/180)*COS(A422*PI()/180)/SQRT(S$2^2-P$2^2*SIN(A422*PI()/180)^2)+P$2*(PI()*U$2/30)*SIN(A422*PI()/180))/1000</f>
        <v>-26.6568614479321</v>
      </c>
      <c r="E422" s="35" t="n">
        <f aca="false">-1*(PI()^2*U$2^2*P$2*COS(PI()*A422/180)/900+SQRT(2)*PI()^2*U$2^2*P$2^2*(4*(2*S$2^2-P$2^2)*COS(PI()*A422/90)+P$2^2*(COS(PI()*A422/45)+3))/(3600*(P$2^2*COS(PI()*A422/90)+2*S$2^2-P$2^2)^(3/2)))/1000</f>
        <v>22084.4421985445</v>
      </c>
      <c r="F422" s="33" t="n">
        <f aca="false">E422/1000</f>
        <v>22.0844421985445</v>
      </c>
      <c r="G422" s="35" t="n">
        <f aca="false">$W$2*E422</f>
        <v>9937.99898934504</v>
      </c>
      <c r="H422" s="33" t="n">
        <f aca="false">E422*TAN(C422*PI()/180)</f>
        <v>-5802.42783289436</v>
      </c>
      <c r="I422" s="35" t="n">
        <f aca="false">$W$2*H422</f>
        <v>-2611.09252480246</v>
      </c>
      <c r="J422" s="36" t="n">
        <v>0.921</v>
      </c>
      <c r="K422" s="35" t="n">
        <f aca="false">(J422-1)/10*$R$2^2*PI()/4</f>
        <v>-64.5531316866977</v>
      </c>
      <c r="L422" s="35" t="n">
        <f aca="false">G422+K422</f>
        <v>9873.44585765835</v>
      </c>
      <c r="M422" s="37" t="n">
        <f aca="false">L422*TAN(C422*PI()/180)</f>
        <v>-2594.13194754939</v>
      </c>
      <c r="N422" s="31"/>
    </row>
    <row r="423" customFormat="false" ht="12.75" hidden="false" customHeight="false" outlineLevel="0" collapsed="false">
      <c r="A423" s="32" t="n">
        <f aca="false">A422+1</f>
        <v>239</v>
      </c>
      <c r="B423" s="33" t="n">
        <f aca="false">S$2+P$2-SQRT(S$2^2-P$2^2*SIN(A423*PI()/180)^2)-P$2*COS(A423*PI()/180)</f>
        <v>68.7405868546644</v>
      </c>
      <c r="C423" s="34" t="n">
        <f aca="false">ASIN($P$2/$S$2*SIN(A423*PI()/180))*180/PI()</f>
        <v>-14.8830105460878</v>
      </c>
      <c r="D423" s="33" t="n">
        <f aca="false">(P$2^2*(PI()*U$2/30)*SIN(A423*PI()/180)*COS(A423*PI()/180)/SQRT(S$2^2-P$2^2*SIN(A423*PI()/180)^2)+P$2*(PI()*U$2/30)*SIN(A423*PI()/180))/1000</f>
        <v>-27.0882851465852</v>
      </c>
      <c r="E423" s="35" t="n">
        <f aca="false">-1*(PI()^2*U$2^2*P$2*COS(PI()*A423/180)/900+SQRT(2)*PI()^2*U$2^2*P$2^2*(4*(2*S$2^2-P$2^2)*COS(PI()*A423/90)+P$2^2*(COS(PI()*A423/45)+3))/(3600*(P$2^2*COS(PI()*A423/90)+2*S$2^2-P$2^2)^(3/2)))/1000</f>
        <v>21919.0675548157</v>
      </c>
      <c r="F423" s="33" t="n">
        <f aca="false">E423/1000</f>
        <v>21.9190675548157</v>
      </c>
      <c r="G423" s="35" t="n">
        <f aca="false">$W$2*E423</f>
        <v>9863.58039966709</v>
      </c>
      <c r="H423" s="33" t="n">
        <f aca="false">E423*TAN(C423*PI()/180)</f>
        <v>-5825.25384156427</v>
      </c>
      <c r="I423" s="35" t="n">
        <f aca="false">$W$2*H423</f>
        <v>-2621.36422870392</v>
      </c>
      <c r="J423" s="36" t="n">
        <v>0.949</v>
      </c>
      <c r="K423" s="35" t="n">
        <f aca="false">(J423-1)/10*$R$2^2*PI()/4</f>
        <v>-41.673540709134</v>
      </c>
      <c r="L423" s="35" t="n">
        <f aca="false">G423+K423</f>
        <v>9821.90685895795</v>
      </c>
      <c r="M423" s="37" t="n">
        <f aca="false">L423*TAN(C423*PI()/180)</f>
        <v>-2610.28898782059</v>
      </c>
      <c r="N423" s="31"/>
    </row>
    <row r="424" customFormat="false" ht="12.75" hidden="false" customHeight="false" outlineLevel="0" collapsed="false">
      <c r="A424" s="32" t="n">
        <f aca="false">A423+1</f>
        <v>240</v>
      </c>
      <c r="B424" s="33" t="n">
        <f aca="false">S$2+P$2-SQRT(S$2^2-P$2^2*SIN(A424*PI()/180)^2)-P$2*COS(A424*PI()/180)</f>
        <v>68.2052415181697</v>
      </c>
      <c r="C424" s="34" t="n">
        <f aca="false">ASIN($P$2/$S$2*SIN(A424*PI()/180))*180/PI()</f>
        <v>-15.0404268370012</v>
      </c>
      <c r="D424" s="33" t="n">
        <f aca="false">(P$2^2*(PI()*U$2/30)*SIN(A424*PI()/180)*COS(A424*PI()/180)/SQRT(S$2^2-P$2^2*SIN(A424*PI()/180)^2)+P$2*(PI()*U$2/30)*SIN(A424*PI()/180))/1000</f>
        <v>-27.5163647805643</v>
      </c>
      <c r="E424" s="35" t="n">
        <f aca="false">-1*(PI()^2*U$2^2*P$2*COS(PI()*A424/180)/900+SQRT(2)*PI()^2*U$2^2*P$2^2*(4*(2*S$2^2-P$2^2)*COS(PI()*A424/90)+P$2^2*(COS(PI()*A424/45)+3))/(3600*(P$2^2*COS(PI()*A424/90)+2*S$2^2-P$2^2)^(3/2)))/1000</f>
        <v>21743.297633748</v>
      </c>
      <c r="F424" s="33" t="n">
        <f aca="false">E424/1000</f>
        <v>21.743297633748</v>
      </c>
      <c r="G424" s="35" t="n">
        <f aca="false">$W$2*E424</f>
        <v>9784.48393518659</v>
      </c>
      <c r="H424" s="33" t="n">
        <f aca="false">E424*TAN(C424*PI()/180)</f>
        <v>-5842.54530256064</v>
      </c>
      <c r="I424" s="35" t="n">
        <f aca="false">$W$2*H424</f>
        <v>-2629.14538615229</v>
      </c>
      <c r="J424" s="36" t="n">
        <v>0.949</v>
      </c>
      <c r="K424" s="35" t="n">
        <f aca="false">(J424-1)/10*$R$2^2*PI()/4</f>
        <v>-41.673540709134</v>
      </c>
      <c r="L424" s="35" t="n">
        <f aca="false">G424+K424</f>
        <v>9742.81039447746</v>
      </c>
      <c r="M424" s="37" t="n">
        <f aca="false">L424*TAN(C424*PI()/180)</f>
        <v>-2617.94747341557</v>
      </c>
      <c r="N424" s="31"/>
    </row>
    <row r="425" customFormat="false" ht="12.75" hidden="false" customHeight="false" outlineLevel="0" collapsed="false">
      <c r="A425" s="32" t="n">
        <f aca="false">A424+1</f>
        <v>241</v>
      </c>
      <c r="B425" s="33" t="n">
        <f aca="false">S$2+P$2-SQRT(S$2^2-P$2^2*SIN(A425*PI()/180)^2)-P$2*COS(A425*PI()/180)</f>
        <v>67.6615369327078</v>
      </c>
      <c r="C425" s="34" t="n">
        <f aca="false">ASIN($P$2/$S$2*SIN(A425*PI()/180))*180/PI()</f>
        <v>-15.1932663160408</v>
      </c>
      <c r="D425" s="33" t="n">
        <f aca="false">(P$2^2*(PI()*U$2/30)*SIN(A425*PI()/180)*COS(A425*PI()/180)/SQRT(S$2^2-P$2^2*SIN(A425*PI()/180)^2)+P$2*(PI()*U$2/30)*SIN(A425*PI()/180))/1000</f>
        <v>-27.9408935979039</v>
      </c>
      <c r="E425" s="35" t="n">
        <f aca="false">-1*(PI()^2*U$2^2*P$2*COS(PI()*A425/180)/900+SQRT(2)*PI()^2*U$2^2*P$2^2*(4*(2*S$2^2-P$2^2)*COS(PI()*A425/90)+P$2^2*(COS(PI()*A425/45)+3))/(3600*(P$2^2*COS(PI()*A425/90)+2*S$2^2-P$2^2)^(3/2)))/1000</f>
        <v>21556.835145632</v>
      </c>
      <c r="F425" s="33" t="n">
        <f aca="false">E425/1000</f>
        <v>21.556835145632</v>
      </c>
      <c r="G425" s="35" t="n">
        <f aca="false">$W$2*E425</f>
        <v>9700.5758155344</v>
      </c>
      <c r="H425" s="33" t="n">
        <f aca="false">E425*TAN(C425*PI()/180)</f>
        <v>-5854.14208825033</v>
      </c>
      <c r="I425" s="35" t="n">
        <f aca="false">$W$2*H425</f>
        <v>-2634.36393971265</v>
      </c>
      <c r="J425" s="36" t="n">
        <v>0.921</v>
      </c>
      <c r="K425" s="35" t="n">
        <f aca="false">(J425-1)/10*$R$2^2*PI()/4</f>
        <v>-64.5531316866977</v>
      </c>
      <c r="L425" s="35" t="n">
        <f aca="false">G425+K425</f>
        <v>9636.02268384771</v>
      </c>
      <c r="M425" s="37" t="n">
        <f aca="false">L425*TAN(C425*PI()/180)</f>
        <v>-2616.83338837789</v>
      </c>
      <c r="N425" s="31"/>
    </row>
    <row r="426" customFormat="false" ht="12.75" hidden="false" customHeight="false" outlineLevel="0" collapsed="false">
      <c r="A426" s="32" t="n">
        <f aca="false">A425+1</f>
        <v>242</v>
      </c>
      <c r="B426" s="33" t="n">
        <f aca="false">S$2+P$2-SQRT(S$2^2-P$2^2*SIN(A426*PI()/180)^2)-P$2*COS(A426*PI()/180)</f>
        <v>67.1095447963973</v>
      </c>
      <c r="C426" s="34" t="n">
        <f aca="false">ASIN($P$2/$S$2*SIN(A426*PI()/180))*180/PI()</f>
        <v>-15.3414735625928</v>
      </c>
      <c r="D426" s="33" t="n">
        <f aca="false">(P$2^2*(PI()*U$2/30)*SIN(A426*PI()/180)*COS(A426*PI()/180)/SQRT(S$2^2-P$2^2*SIN(A426*PI()/180)^2)+P$2*(PI()*U$2/30)*SIN(A426*PI()/180))/1000</f>
        <v>-28.3616590702353</v>
      </c>
      <c r="E426" s="35" t="n">
        <f aca="false">-1*(PI()^2*U$2^2*P$2*COS(PI()*A426/180)/900+SQRT(2)*PI()^2*U$2^2*P$2^2*(4*(2*S$2^2-P$2^2)*COS(PI()*A426/90)+P$2^2*(COS(PI()*A426/45)+3))/(3600*(P$2^2*COS(PI()*A426/90)+2*S$2^2-P$2^2)^(3/2)))/1000</f>
        <v>21359.3883123399</v>
      </c>
      <c r="F426" s="33" t="n">
        <f aca="false">E426/1000</f>
        <v>21.3593883123399</v>
      </c>
      <c r="G426" s="35" t="n">
        <f aca="false">$W$2*E426</f>
        <v>9611.72474055297</v>
      </c>
      <c r="H426" s="33" t="n">
        <f aca="false">E426*TAN(C426*PI()/180)</f>
        <v>-5859.88881508883</v>
      </c>
      <c r="I426" s="35" t="n">
        <f aca="false">$W$2*H426</f>
        <v>-2636.94996678998</v>
      </c>
      <c r="J426" s="36" t="n">
        <v>0.921</v>
      </c>
      <c r="K426" s="35" t="n">
        <f aca="false">(J426-1)/10*$R$2^2*PI()/4</f>
        <v>-64.5531316866977</v>
      </c>
      <c r="L426" s="35" t="n">
        <f aca="false">G426+K426</f>
        <v>9547.17160886627</v>
      </c>
      <c r="M426" s="37" t="n">
        <f aca="false">L426*TAN(C426*PI()/180)</f>
        <v>-2619.2399945371</v>
      </c>
      <c r="N426" s="31"/>
    </row>
    <row r="427" customFormat="false" ht="12.75" hidden="false" customHeight="false" outlineLevel="0" collapsed="false">
      <c r="A427" s="32" t="n">
        <f aca="false">A426+1</f>
        <v>243</v>
      </c>
      <c r="B427" s="33" t="n">
        <f aca="false">S$2+P$2-SQRT(S$2^2-P$2^2*SIN(A427*PI()/180)^2)-P$2*COS(A427*PI()/180)</f>
        <v>66.5493410302796</v>
      </c>
      <c r="C427" s="34" t="n">
        <f aca="false">ASIN($P$2/$S$2*SIN(A427*PI()/180))*180/PI()</f>
        <v>-15.4849945561511</v>
      </c>
      <c r="D427" s="33" t="n">
        <f aca="false">(P$2^2*(PI()*U$2/30)*SIN(A427*PI()/180)*COS(A427*PI()/180)/SQRT(S$2^2-P$2^2*SIN(A427*PI()/180)^2)+P$2*(PI()*U$2/30)*SIN(A427*PI()/180))/1000</f>
        <v>-28.7784430082687</v>
      </c>
      <c r="E427" s="35" t="n">
        <f aca="false">-1*(PI()^2*U$2^2*P$2*COS(PI()*A427/180)/900+SQRT(2)*PI()^2*U$2^2*P$2^2*(4*(2*S$2^2-P$2^2)*COS(PI()*A427/90)+P$2^2*(COS(PI()*A427/45)+3))/(3600*(P$2^2*COS(PI()*A427/90)+2*S$2^2-P$2^2)^(3/2)))/1000</f>
        <v>21150.6716254123</v>
      </c>
      <c r="F427" s="33" t="n">
        <f aca="false">E427/1000</f>
        <v>21.1506716254123</v>
      </c>
      <c r="G427" s="35" t="n">
        <f aca="false">$W$2*E427</f>
        <v>9517.80223143552</v>
      </c>
      <c r="H427" s="33" t="n">
        <f aca="false">E427*TAN(C427*PI()/180)</f>
        <v>-5859.63553862995</v>
      </c>
      <c r="I427" s="35" t="n">
        <f aca="false">$W$2*H427</f>
        <v>-2636.83599238348</v>
      </c>
      <c r="J427" s="36" t="n">
        <v>0.921</v>
      </c>
      <c r="K427" s="35" t="n">
        <f aca="false">(J427-1)/10*$R$2^2*PI()/4</f>
        <v>-64.5531316866977</v>
      </c>
      <c r="L427" s="35" t="n">
        <f aca="false">G427+K427</f>
        <v>9453.24909974883</v>
      </c>
      <c r="M427" s="37" t="n">
        <f aca="false">L427*TAN(C427*PI()/180)</f>
        <v>-2618.95202958266</v>
      </c>
      <c r="N427" s="31"/>
    </row>
    <row r="428" customFormat="false" ht="12.75" hidden="false" customHeight="false" outlineLevel="0" collapsed="false">
      <c r="A428" s="32" t="n">
        <f aca="false">A427+1</f>
        <v>244</v>
      </c>
      <c r="B428" s="33" t="n">
        <f aca="false">S$2+P$2-SQRT(S$2^2-P$2^2*SIN(A428*PI()/180)^2)-P$2*COS(A428*PI()/180)</f>
        <v>65.9810058880632</v>
      </c>
      <c r="C428" s="34" t="n">
        <f aca="false">ASIN($P$2/$S$2*SIN(A428*PI()/180))*180/PI()</f>
        <v>-15.6237767183636</v>
      </c>
      <c r="D428" s="33" t="n">
        <f aca="false">(P$2^2*(PI()*U$2/30)*SIN(A428*PI()/180)*COS(A428*PI()/180)/SQRT(S$2^2-P$2^2*SIN(A428*PI()/180)^2)+P$2*(PI()*U$2/30)*SIN(A428*PI()/180))/1000</f>
        <v>-29.1910216922523</v>
      </c>
      <c r="E428" s="35" t="n">
        <f aca="false">-1*(PI()^2*U$2^2*P$2*COS(PI()*A428/180)/900+SQRT(2)*PI()^2*U$2^2*P$2^2*(4*(2*S$2^2-P$2^2)*COS(PI()*A428/90)+P$2^2*(COS(PI()*A428/45)+3))/(3600*(P$2^2*COS(PI()*A428/90)+2*S$2^2-P$2^2)^(3/2)))/1000</f>
        <v>20930.4066151431</v>
      </c>
      <c r="F428" s="33" t="n">
        <f aca="false">E428/1000</f>
        <v>20.9304066151432</v>
      </c>
      <c r="G428" s="35" t="n">
        <f aca="false">$W$2*E428</f>
        <v>9418.68297681442</v>
      </c>
      <c r="H428" s="33" t="n">
        <f aca="false">E428*TAN(C428*PI()/180)</f>
        <v>-5853.23845879765</v>
      </c>
      <c r="I428" s="35" t="n">
        <f aca="false">$W$2*H428</f>
        <v>-2633.95730645894</v>
      </c>
      <c r="J428" s="36" t="n">
        <v>0.935</v>
      </c>
      <c r="K428" s="35" t="n">
        <f aca="false">(J428-1)/10*$R$2^2*PI()/4</f>
        <v>-53.1133361979158</v>
      </c>
      <c r="L428" s="35" t="n">
        <f aca="false">G428+K428</f>
        <v>9365.5696406165</v>
      </c>
      <c r="M428" s="37" t="n">
        <f aca="false">L428*TAN(C428*PI()/180)</f>
        <v>-2619.10403447885</v>
      </c>
      <c r="N428" s="31"/>
    </row>
    <row r="429" customFormat="false" ht="12.75" hidden="false" customHeight="false" outlineLevel="0" collapsed="false">
      <c r="A429" s="32" t="n">
        <f aca="false">A428+1</f>
        <v>245</v>
      </c>
      <c r="B429" s="33" t="n">
        <f aca="false">S$2+P$2-SQRT(S$2^2-P$2^2*SIN(A429*PI()/180)^2)-P$2*COS(A429*PI()/180)</f>
        <v>65.4046240631615</v>
      </c>
      <c r="C429" s="34" t="n">
        <f aca="false">ASIN($P$2/$S$2*SIN(A429*PI()/180))*180/PI()</f>
        <v>-15.7577689547723</v>
      </c>
      <c r="D429" s="33" t="n">
        <f aca="false">(P$2^2*(PI()*U$2/30)*SIN(A429*PI()/180)*COS(A429*PI()/180)/SQRT(S$2^2-P$2^2*SIN(A429*PI()/180)^2)+P$2*(PI()*U$2/30)*SIN(A429*PI()/180))/1000</f>
        <v>-29.5991660176</v>
      </c>
      <c r="E429" s="35" t="n">
        <f aca="false">-1*(PI()^2*U$2^2*P$2*COS(PI()*A429/180)/900+SQRT(2)*PI()^2*U$2^2*P$2^2*(4*(2*S$2^2-P$2^2)*COS(PI()*A429/90)+P$2^2*(COS(PI()*A429/45)+3))/(3600*(P$2^2*COS(PI()*A429/90)+2*S$2^2-P$2^2)^(3/2)))/1000</f>
        <v>20698.3226283654</v>
      </c>
      <c r="F429" s="33" t="n">
        <f aca="false">E429/1000</f>
        <v>20.6983226283654</v>
      </c>
      <c r="G429" s="35" t="n">
        <f aca="false">$W$2*E429</f>
        <v>9314.24518276445</v>
      </c>
      <c r="H429" s="33" t="n">
        <f aca="false">E429*TAN(C429*PI()/180)</f>
        <v>-5840.56063251772</v>
      </c>
      <c r="I429" s="35" t="n">
        <f aca="false">$W$2*H429</f>
        <v>-2628.25228463297</v>
      </c>
      <c r="J429" s="36" t="n">
        <v>0.921</v>
      </c>
      <c r="K429" s="35" t="n">
        <f aca="false">(J429-1)/10*$R$2^2*PI()/4</f>
        <v>-64.5531316866977</v>
      </c>
      <c r="L429" s="35" t="n">
        <f aca="false">G429+K429</f>
        <v>9249.69205107775</v>
      </c>
      <c r="M429" s="37" t="n">
        <f aca="false">L429*TAN(C429*PI()/180)</f>
        <v>-2610.03696900549</v>
      </c>
      <c r="N429" s="31"/>
    </row>
    <row r="430" customFormat="false" ht="12.75" hidden="false" customHeight="false" outlineLevel="0" collapsed="false">
      <c r="A430" s="32" t="n">
        <f aca="false">A429+1</f>
        <v>246</v>
      </c>
      <c r="B430" s="33" t="n">
        <f aca="false">S$2+P$2-SQRT(S$2^2-P$2^2*SIN(A430*PI()/180)^2)-P$2*COS(A430*PI()/180)</f>
        <v>64.8202847927247</v>
      </c>
      <c r="C430" s="34" t="n">
        <f aca="false">ASIN($P$2/$S$2*SIN(A430*PI()/180))*180/PI()</f>
        <v>-15.8869216961555</v>
      </c>
      <c r="D430" s="33" t="n">
        <f aca="false">(P$2^2*(PI()*U$2/30)*SIN(A430*PI()/180)*COS(A430*PI()/180)/SQRT(S$2^2-P$2^2*SIN(A430*PI()/180)^2)+P$2*(PI()*U$2/30)*SIN(A430*PI()/180))/1000</f>
        <v>-30.0026416558351</v>
      </c>
      <c r="E430" s="35" t="n">
        <f aca="false">-1*(PI()^2*U$2^2*P$2*COS(PI()*A430/180)/900+SQRT(2)*PI()^2*U$2^2*P$2^2*(4*(2*S$2^2-P$2^2)*COS(PI()*A430/90)+P$2^2*(COS(PI()*A430/45)+3))/(3600*(P$2^2*COS(PI()*A430/90)+2*S$2^2-P$2^2)^(3/2)))/1000</f>
        <v>20454.1576124936</v>
      </c>
      <c r="F430" s="33" t="n">
        <f aca="false">E430/1000</f>
        <v>20.4541576124936</v>
      </c>
      <c r="G430" s="35" t="n">
        <f aca="false">$W$2*E430</f>
        <v>9204.37092562212</v>
      </c>
      <c r="H430" s="33" t="n">
        <f aca="false">E430*TAN(C430*PI()/180)</f>
        <v>-5821.47269062178</v>
      </c>
      <c r="I430" s="35" t="n">
        <f aca="false">$W$2*H430</f>
        <v>-2619.6627107798</v>
      </c>
      <c r="J430" s="36" t="n">
        <v>0.907</v>
      </c>
      <c r="K430" s="35" t="n">
        <f aca="false">(J430-1)/10*$R$2^2*PI()/4</f>
        <v>-75.9929271754796</v>
      </c>
      <c r="L430" s="35" t="n">
        <f aca="false">G430+K430</f>
        <v>9128.37799844664</v>
      </c>
      <c r="M430" s="37" t="n">
        <f aca="false">L430*TAN(C430*PI()/180)</f>
        <v>-2598.03430844646</v>
      </c>
      <c r="N430" s="31"/>
    </row>
    <row r="431" customFormat="false" ht="12.75" hidden="false" customHeight="false" outlineLevel="0" collapsed="false">
      <c r="A431" s="32" t="n">
        <f aca="false">A430+1</f>
        <v>247</v>
      </c>
      <c r="B431" s="33" t="n">
        <f aca="false">S$2+P$2-SQRT(S$2^2-P$2^2*SIN(A431*PI()/180)^2)-P$2*COS(A431*PI()/180)</f>
        <v>64.2280819583654</v>
      </c>
      <c r="C431" s="34" t="n">
        <f aca="false">ASIN($P$2/$S$2*SIN(A431*PI()/180))*180/PI()</f>
        <v>-16.0111869393745</v>
      </c>
      <c r="D431" s="33" t="n">
        <f aca="false">(P$2^2*(PI()*U$2/30)*SIN(A431*PI()/180)*COS(A431*PI()/180)/SQRT(S$2^2-P$2^2*SIN(A431*PI()/180)^2)+P$2*(PI()*U$2/30)*SIN(A431*PI()/180))/1000</f>
        <v>-30.4012092309486</v>
      </c>
      <c r="E431" s="35" t="n">
        <f aca="false">-1*(PI()^2*U$2^2*P$2*COS(PI()*A431/180)/900+SQRT(2)*PI()^2*U$2^2*P$2^2*(4*(2*S$2^2-P$2^2)*COS(PI()*A431/90)+P$2^2*(COS(PI()*A431/45)+3))/(3600*(P$2^2*COS(PI()*A431/90)+2*S$2^2-P$2^2)^(3/2)))/1000</f>
        <v>20197.6589032467</v>
      </c>
      <c r="F431" s="33" t="n">
        <f aca="false">E431/1000</f>
        <v>20.1976589032467</v>
      </c>
      <c r="G431" s="35" t="n">
        <f aca="false">$W$2*E431</f>
        <v>9088.94650646101</v>
      </c>
      <c r="H431" s="33" t="n">
        <f aca="false">E431*TAN(C431*PI()/180)</f>
        <v>-5795.853555764</v>
      </c>
      <c r="I431" s="35" t="n">
        <f aca="false">$W$2*H431</f>
        <v>-2608.1341000938</v>
      </c>
      <c r="J431" s="36" t="n">
        <v>0.935</v>
      </c>
      <c r="K431" s="35" t="n">
        <f aca="false">(J431-1)/10*$R$2^2*PI()/4</f>
        <v>-53.1133361979158</v>
      </c>
      <c r="L431" s="35" t="n">
        <f aca="false">G431+K431</f>
        <v>9035.8331702631</v>
      </c>
      <c r="M431" s="37" t="n">
        <f aca="false">L431*TAN(C431*PI()/180)</f>
        <v>-2592.89287238836</v>
      </c>
      <c r="N431" s="31"/>
    </row>
    <row r="432" customFormat="false" ht="12.75" hidden="false" customHeight="false" outlineLevel="0" collapsed="false">
      <c r="A432" s="32" t="n">
        <f aca="false">A431+1</f>
        <v>248</v>
      </c>
      <c r="B432" s="33" t="n">
        <f aca="false">S$2+P$2-SQRT(S$2^2-P$2^2*SIN(A432*PI()/180)^2)-P$2*COS(A432*PI()/180)</f>
        <v>63.6281141832746</v>
      </c>
      <c r="C432" s="34" t="n">
        <f aca="false">ASIN($P$2/$S$2*SIN(A432*PI()/180))*180/PI()</f>
        <v>-16.1305182876319</v>
      </c>
      <c r="D432" s="33" t="n">
        <f aca="false">(P$2^2*(PI()*U$2/30)*SIN(A432*PI()/180)*COS(A432*PI()/180)/SQRT(S$2^2-P$2^2*SIN(A432*PI()/180)^2)+P$2*(PI()*U$2/30)*SIN(A432*PI()/180))/1000</f>
        <v>-30.7946245112164</v>
      </c>
      <c r="E432" s="35" t="n">
        <f aca="false">-1*(PI()^2*U$2^2*P$2*COS(PI()*A432/180)/900+SQRT(2)*PI()^2*U$2^2*P$2^2*(4*(2*S$2^2-P$2^2)*COS(PI()*A432/90)+P$2^2*(COS(PI()*A432/45)+3))/(3600*(P$2^2*COS(PI()*A432/90)+2*S$2^2-P$2^2)^(3/2)))/1000</f>
        <v>19928.5840133495</v>
      </c>
      <c r="F432" s="33" t="n">
        <f aca="false">E432/1000</f>
        <v>19.9285840133495</v>
      </c>
      <c r="G432" s="35" t="n">
        <f aca="false">$W$2*E432</f>
        <v>8967.86280600727</v>
      </c>
      <c r="H432" s="33" t="n">
        <f aca="false">E432*TAN(C432*PI()/180)</f>
        <v>-5763.59115793406</v>
      </c>
      <c r="I432" s="35" t="n">
        <f aca="false">$W$2*H432</f>
        <v>-2593.61602107033</v>
      </c>
      <c r="J432" s="36" t="n">
        <v>0.921</v>
      </c>
      <c r="K432" s="35" t="n">
        <f aca="false">(J432-1)/10*$R$2^2*PI()/4</f>
        <v>-64.5531316866977</v>
      </c>
      <c r="L432" s="35" t="n">
        <f aca="false">G432+K432</f>
        <v>8903.30967432057</v>
      </c>
      <c r="M432" s="37" t="n">
        <f aca="false">L432*TAN(C432*PI()/180)</f>
        <v>-2574.94646287406</v>
      </c>
      <c r="N432" s="31"/>
    </row>
    <row r="433" customFormat="false" ht="12.75" hidden="false" customHeight="false" outlineLevel="0" collapsed="false">
      <c r="A433" s="32" t="n">
        <f aca="false">A432+1</f>
        <v>249</v>
      </c>
      <c r="B433" s="33" t="n">
        <f aca="false">S$2+P$2-SQRT(S$2^2-P$2^2*SIN(A433*PI()/180)^2)-P$2*COS(A433*PI()/180)</f>
        <v>63.0204849254251</v>
      </c>
      <c r="C433" s="34" t="n">
        <f aca="false">ASIN($P$2/$S$2*SIN(A433*PI()/180))*180/PI()</f>
        <v>-16.2448709900413</v>
      </c>
      <c r="D433" s="33" t="n">
        <f aca="false">(P$2^2*(PI()*U$2/30)*SIN(A433*PI()/180)*COS(A433*PI()/180)/SQRT(S$2^2-P$2^2*SIN(A433*PI()/180)^2)+P$2*(PI()*U$2/30)*SIN(A433*PI()/180))/1000</f>
        <v>-31.1826386164681</v>
      </c>
      <c r="E433" s="35" t="n">
        <f aca="false">-1*(PI()^2*U$2^2*P$2*COS(PI()*A433/180)/900+SQRT(2)*PI()^2*U$2^2*P$2^2*(4*(2*S$2^2-P$2^2)*COS(PI()*A433/90)+P$2^2*(COS(PI()*A433/45)+3))/(3600*(P$2^2*COS(PI()*A433/90)+2*S$2^2-P$2^2)^(3/2)))/1000</f>
        <v>19646.7014193981</v>
      </c>
      <c r="F433" s="33" t="n">
        <f aca="false">E433/1000</f>
        <v>19.6467014193981</v>
      </c>
      <c r="G433" s="35" t="n">
        <f aca="false">$W$2*E433</f>
        <v>8841.01563872913</v>
      </c>
      <c r="H433" s="33" t="n">
        <f aca="false">E433*TAN(C433*PI()/180)</f>
        <v>-5724.58314401046</v>
      </c>
      <c r="I433" s="35" t="n">
        <f aca="false">$W$2*H433</f>
        <v>-2576.06241480471</v>
      </c>
      <c r="J433" s="36" t="n">
        <v>0.921</v>
      </c>
      <c r="K433" s="35" t="n">
        <f aca="false">(J433-1)/10*$R$2^2*PI()/4</f>
        <v>-64.5531316866977</v>
      </c>
      <c r="L433" s="35" t="n">
        <f aca="false">G433+K433</f>
        <v>8776.46250704244</v>
      </c>
      <c r="M433" s="37" t="n">
        <f aca="false">L433*TAN(C433*PI()/180)</f>
        <v>-2557.25316221527</v>
      </c>
      <c r="N433" s="31"/>
    </row>
    <row r="434" customFormat="false" ht="12.75" hidden="false" customHeight="false" outlineLevel="0" collapsed="false">
      <c r="A434" s="32" t="n">
        <f aca="false">A433+1</f>
        <v>250</v>
      </c>
      <c r="B434" s="33" t="n">
        <f aca="false">S$2+P$2-SQRT(S$2^2-P$2^2*SIN(A434*PI()/180)^2)-P$2*COS(A434*PI()/180)</f>
        <v>62.405302566559</v>
      </c>
      <c r="C434" s="34" t="n">
        <f aca="false">ASIN($P$2/$S$2*SIN(A434*PI()/180))*180/PI()</f>
        <v>-16.3542019804131</v>
      </c>
      <c r="D434" s="33" t="n">
        <f aca="false">(P$2^2*(PI()*U$2/30)*SIN(A434*PI()/180)*COS(A434*PI()/180)/SQRT(S$2^2-P$2^2*SIN(A434*PI()/180)^2)+P$2*(PI()*U$2/30)*SIN(A434*PI()/180))/1000</f>
        <v>-31.5649982407428</v>
      </c>
      <c r="E434" s="35" t="n">
        <f aca="false">-1*(PI()^2*U$2^2*P$2*COS(PI()*A434/180)/900+SQRT(2)*PI()^2*U$2^2*P$2^2*(4*(2*S$2^2-P$2^2)*COS(PI()*A434/90)+P$2^2*(COS(PI()*A434/45)+3))/(3600*(P$2^2*COS(PI()*A434/90)+2*S$2^2-P$2^2)^(3/2)))/1000</f>
        <v>19351.7913439771</v>
      </c>
      <c r="F434" s="33" t="n">
        <f aca="false">E434/1000</f>
        <v>19.3517913439771</v>
      </c>
      <c r="G434" s="35" t="n">
        <f aca="false">$W$2*E434</f>
        <v>8708.30610478969</v>
      </c>
      <c r="H434" s="33" t="n">
        <f aca="false">E434*TAN(C434*PI()/180)</f>
        <v>-5678.73757767847</v>
      </c>
      <c r="I434" s="35" t="n">
        <f aca="false">$W$2*H434</f>
        <v>-2555.43190995531</v>
      </c>
      <c r="J434" s="36" t="n">
        <v>0.893</v>
      </c>
      <c r="K434" s="35" t="n">
        <f aca="false">(J434-1)/10*$R$2^2*PI()/4</f>
        <v>-87.4327226642614</v>
      </c>
      <c r="L434" s="35" t="n">
        <f aca="false">G434+K434</f>
        <v>8620.87338212543</v>
      </c>
      <c r="M434" s="37" t="n">
        <f aca="false">L434*TAN(C434*PI()/180)</f>
        <v>-2529.77498347823</v>
      </c>
      <c r="N434" s="31"/>
    </row>
    <row r="435" customFormat="false" ht="12.75" hidden="false" customHeight="false" outlineLevel="0" collapsed="false">
      <c r="A435" s="32" t="n">
        <f aca="false">A434+1</f>
        <v>251</v>
      </c>
      <c r="B435" s="33" t="n">
        <f aca="false">S$2+P$2-SQRT(S$2^2-P$2^2*SIN(A435*PI()/180)^2)-P$2*COS(A435*PI()/180)</f>
        <v>61.7826804966612</v>
      </c>
      <c r="C435" s="34" t="n">
        <f aca="false">ASIN($P$2/$S$2*SIN(A435*PI()/180))*180/PI()</f>
        <v>-16.4584699151579</v>
      </c>
      <c r="D435" s="33" t="n">
        <f aca="false">(P$2^2*(PI()*U$2/30)*SIN(A435*PI()/180)*COS(A435*PI()/180)/SQRT(S$2^2-P$2^2*SIN(A435*PI()/180)^2)+P$2*(PI()*U$2/30)*SIN(A435*PI()/180))/1000</f>
        <v>-31.9414458902098</v>
      </c>
      <c r="E435" s="35" t="n">
        <f aca="false">-1*(PI()^2*U$2^2*P$2*COS(PI()*A435/180)/900+SQRT(2)*PI()^2*U$2^2*P$2^2*(4*(2*S$2^2-P$2^2)*COS(PI()*A435/90)+P$2^2*(COS(PI()*A435/45)+3))/(3600*(P$2^2*COS(PI()*A435/90)+2*S$2^2-P$2^2)^(3/2)))/1000</f>
        <v>19043.6465300327</v>
      </c>
      <c r="F435" s="33" t="n">
        <f aca="false">E435/1000</f>
        <v>19.0436465300327</v>
      </c>
      <c r="G435" s="35" t="n">
        <f aca="false">$W$2*E435</f>
        <v>8569.64093851474</v>
      </c>
      <c r="H435" s="33" t="n">
        <f aca="false">E435*TAN(C435*PI()/180)</f>
        <v>-5625.97362593934</v>
      </c>
      <c r="I435" s="35" t="n">
        <f aca="false">$W$2*H435</f>
        <v>-2531.6881316727</v>
      </c>
      <c r="J435" s="36" t="n">
        <v>0.921</v>
      </c>
      <c r="K435" s="35" t="n">
        <f aca="false">(J435-1)/10*$R$2^2*PI()/4</f>
        <v>-64.5531316866977</v>
      </c>
      <c r="L435" s="35" t="n">
        <f aca="false">G435+K435</f>
        <v>8505.08780682804</v>
      </c>
      <c r="M435" s="37" t="n">
        <f aca="false">L435*TAN(C435*PI()/180)</f>
        <v>-2512.61750799942</v>
      </c>
      <c r="N435" s="31"/>
    </row>
    <row r="436" customFormat="false" ht="12.75" hidden="false" customHeight="false" outlineLevel="0" collapsed="false">
      <c r="A436" s="32" t="n">
        <f aca="false">A435+1</f>
        <v>252</v>
      </c>
      <c r="B436" s="33" t="n">
        <f aca="false">S$2+P$2-SQRT(S$2^2-P$2^2*SIN(A436*PI()/180)^2)-P$2*COS(A436*PI()/180)</f>
        <v>61.1527371936175</v>
      </c>
      <c r="C436" s="34" t="n">
        <f aca="false">ASIN($P$2/$S$2*SIN(A436*PI()/180))*180/PI()</f>
        <v>-16.5576352102111</v>
      </c>
      <c r="D436" s="33" t="n">
        <f aca="false">(P$2^2*(PI()*U$2/30)*SIN(A436*PI()/180)*COS(A436*PI()/180)/SQRT(S$2^2-P$2^2*SIN(A436*PI()/180)^2)+P$2*(PI()*U$2/30)*SIN(A436*PI()/180))/1000</f>
        <v>-32.3117201361722</v>
      </c>
      <c r="E436" s="35" t="n">
        <f aca="false">-1*(PI()^2*U$2^2*P$2*COS(PI()*A436/180)/900+SQRT(2)*PI()^2*U$2^2*P$2^2*(4*(2*S$2^2-P$2^2)*COS(PI()*A436/90)+P$2^2*(COS(PI()*A436/45)+3))/(3600*(P$2^2*COS(PI()*A436/90)+2*S$2^2-P$2^2)^(3/2)))/1000</f>
        <v>18722.0730044386</v>
      </c>
      <c r="F436" s="33" t="n">
        <f aca="false">E436/1000</f>
        <v>18.7220730044386</v>
      </c>
      <c r="G436" s="35" t="n">
        <f aca="false">$W$2*E436</f>
        <v>8424.93285199737</v>
      </c>
      <c r="H436" s="33" t="n">
        <f aca="false">E436*TAN(C436*PI()/180)</f>
        <v>-5566.2222283626</v>
      </c>
      <c r="I436" s="35" t="n">
        <f aca="false">$W$2*H436</f>
        <v>-2504.80000276317</v>
      </c>
      <c r="J436" s="36" t="n">
        <v>0.935</v>
      </c>
      <c r="K436" s="35" t="n">
        <f aca="false">(J436-1)/10*$R$2^2*PI()/4</f>
        <v>-53.1133361979158</v>
      </c>
      <c r="L436" s="35" t="n">
        <f aca="false">G436+K436</f>
        <v>8371.81951579946</v>
      </c>
      <c r="M436" s="37" t="n">
        <f aca="false">L436*TAN(C436*PI()/180)</f>
        <v>-2489.00898258623</v>
      </c>
      <c r="N436" s="31"/>
    </row>
    <row r="437" customFormat="false" ht="12.75" hidden="false" customHeight="false" outlineLevel="0" collapsed="false">
      <c r="A437" s="32" t="n">
        <f aca="false">A436+1</f>
        <v>253</v>
      </c>
      <c r="B437" s="33" t="n">
        <f aca="false">S$2+P$2-SQRT(S$2^2-P$2^2*SIN(A437*PI()/180)^2)-P$2*COS(A437*PI()/180)</f>
        <v>60.5155962977678</v>
      </c>
      <c r="C437" s="34" t="n">
        <f aca="false">ASIN($P$2/$S$2*SIN(A437*PI()/180))*180/PI()</f>
        <v>-16.6516600768822</v>
      </c>
      <c r="D437" s="33" t="n">
        <f aca="false">(P$2^2*(PI()*U$2/30)*SIN(A437*PI()/180)*COS(A437*PI()/180)/SQRT(S$2^2-P$2^2*SIN(A437*PI()/180)^2)+P$2*(PI()*U$2/30)*SIN(A437*PI()/180))/1000</f>
        <v>-32.6755558829101</v>
      </c>
      <c r="E437" s="35" t="n">
        <f aca="false">-1*(PI()^2*U$2^2*P$2*COS(PI()*A437/180)/900+SQRT(2)*PI()^2*U$2^2*P$2^2*(4*(2*S$2^2-P$2^2)*COS(PI()*A437/90)+P$2^2*(COS(PI()*A437/45)+3))/(3600*(P$2^2*COS(PI()*A437/90)+2*S$2^2-P$2^2)^(3/2)))/1000</f>
        <v>18386.8908276411</v>
      </c>
      <c r="F437" s="33" t="n">
        <f aca="false">E437/1000</f>
        <v>18.3868908276411</v>
      </c>
      <c r="G437" s="35" t="n">
        <f aca="false">$W$2*E437</f>
        <v>8274.10087243851</v>
      </c>
      <c r="H437" s="33" t="n">
        <f aca="false">E437*TAN(C437*PI()/180)</f>
        <v>-5499.42674518515</v>
      </c>
      <c r="I437" s="35" t="n">
        <f aca="false">$W$2*H437</f>
        <v>-2474.74203533332</v>
      </c>
      <c r="J437" s="36" t="n">
        <v>0.921</v>
      </c>
      <c r="K437" s="35" t="n">
        <f aca="false">(J437-1)/10*$R$2^2*PI()/4</f>
        <v>-64.5531316866977</v>
      </c>
      <c r="L437" s="35" t="n">
        <f aca="false">G437+K437</f>
        <v>8209.54774075181</v>
      </c>
      <c r="M437" s="37" t="n">
        <f aca="false">L437*TAN(C437*PI()/180)</f>
        <v>-2455.43451769963</v>
      </c>
      <c r="N437" s="31"/>
    </row>
    <row r="438" customFormat="false" ht="12.75" hidden="false" customHeight="false" outlineLevel="0" collapsed="false">
      <c r="A438" s="32" t="n">
        <f aca="false">A437+1</f>
        <v>254</v>
      </c>
      <c r="B438" s="33" t="n">
        <f aca="false">S$2+P$2-SQRT(S$2^2-P$2^2*SIN(A438*PI()/180)^2)-P$2*COS(A438*PI()/180)</f>
        <v>59.8713866810629</v>
      </c>
      <c r="C438" s="34" t="n">
        <f aca="false">ASIN($P$2/$S$2*SIN(A438*PI()/180))*180/PI()</f>
        <v>-16.7405085565325</v>
      </c>
      <c r="D438" s="33" t="n">
        <f aca="false">(P$2^2*(PI()*U$2/30)*SIN(A438*PI()/180)*COS(A438*PI()/180)/SQRT(S$2^2-P$2^2*SIN(A438*PI()/180)^2)+P$2*(PI()*U$2/30)*SIN(A438*PI()/180))/1000</f>
        <v>-33.0326846500624</v>
      </c>
      <c r="E438" s="35" t="n">
        <f aca="false">-1*(PI()^2*U$2^2*P$2*COS(PI()*A438/180)/900+SQRT(2)*PI()^2*U$2^2*P$2^2*(4*(2*S$2^2-P$2^2)*COS(PI()*A438/90)+P$2^2*(COS(PI()*A438/45)+3))/(3600*(P$2^2*COS(PI()*A438/90)+2*S$2^2-P$2^2)^(3/2)))/1000</f>
        <v>18037.9348262413</v>
      </c>
      <c r="F438" s="33" t="n">
        <f aca="false">E438/1000</f>
        <v>18.0379348262413</v>
      </c>
      <c r="G438" s="35" t="n">
        <f aca="false">$W$2*E438</f>
        <v>8117.0706718086</v>
      </c>
      <c r="H438" s="33" t="n">
        <f aca="false">E438*TAN(C438*PI()/180)</f>
        <v>-5425.54358033831</v>
      </c>
      <c r="I438" s="35" t="n">
        <f aca="false">$W$2*H438</f>
        <v>-2441.49461115224</v>
      </c>
      <c r="J438" s="36" t="n">
        <v>0.907</v>
      </c>
      <c r="K438" s="35" t="n">
        <f aca="false">(J438-1)/10*$R$2^2*PI()/4</f>
        <v>-75.9929271754796</v>
      </c>
      <c r="L438" s="35" t="n">
        <f aca="false">G438+K438</f>
        <v>8041.07774463312</v>
      </c>
      <c r="M438" s="37" t="n">
        <f aca="false">L438*TAN(C438*PI()/180)</f>
        <v>-2418.6370644231</v>
      </c>
      <c r="N438" s="31"/>
    </row>
    <row r="439" customFormat="false" ht="12.75" hidden="false" customHeight="false" outlineLevel="0" collapsed="false">
      <c r="A439" s="32" t="n">
        <f aca="false">A438+1</f>
        <v>255</v>
      </c>
      <c r="B439" s="33" t="n">
        <f aca="false">S$2+P$2-SQRT(S$2^2-P$2^2*SIN(A439*PI()/180)^2)-P$2*COS(A439*PI()/180)</f>
        <v>59.2202425105457</v>
      </c>
      <c r="C439" s="34" t="n">
        <f aca="false">ASIN($P$2/$S$2*SIN(A439*PI()/180))*180/PI()</f>
        <v>-16.8241465539903</v>
      </c>
      <c r="D439" s="33" t="n">
        <f aca="false">(P$2^2*(PI()*U$2/30)*SIN(A439*PI()/180)*COS(A439*PI()/180)/SQRT(S$2^2-P$2^2*SIN(A439*PI()/180)^2)+P$2*(PI()*U$2/30)*SIN(A439*PI()/180))/1000</f>
        <v>-33.3828348691777</v>
      </c>
      <c r="E439" s="35" t="n">
        <f aca="false">-1*(PI()^2*U$2^2*P$2*COS(PI()*A439/180)/900+SQRT(2)*PI()^2*U$2^2*P$2^2*(4*(2*S$2^2-P$2^2)*COS(PI()*A439/90)+P$2^2*(COS(PI()*A439/45)+3))/(3600*(P$2^2*COS(PI()*A439/90)+2*S$2^2-P$2^2)^(3/2)))/1000</f>
        <v>17675.0553053571</v>
      </c>
      <c r="F439" s="33" t="n">
        <f aca="false">E439/1000</f>
        <v>17.6750553053571</v>
      </c>
      <c r="G439" s="35" t="n">
        <f aca="false">$W$2*E439</f>
        <v>7953.77488741069</v>
      </c>
      <c r="H439" s="33" t="n">
        <f aca="false">E439*TAN(C439*PI()/180)</f>
        <v>-5344.54277549165</v>
      </c>
      <c r="I439" s="35" t="n">
        <f aca="false">$W$2*H439</f>
        <v>-2405.04424897124</v>
      </c>
      <c r="J439" s="36" t="n">
        <v>0.893</v>
      </c>
      <c r="K439" s="35" t="n">
        <f aca="false">(J439-1)/10*$R$2^2*PI()/4</f>
        <v>-87.4327226642614</v>
      </c>
      <c r="L439" s="35" t="n">
        <f aca="false">G439+K439</f>
        <v>7866.34216474643</v>
      </c>
      <c r="M439" s="37" t="n">
        <f aca="false">L439*TAN(C439*PI()/180)</f>
        <v>-2378.60654237379</v>
      </c>
      <c r="N439" s="31"/>
    </row>
    <row r="440" customFormat="false" ht="12.75" hidden="false" customHeight="false" outlineLevel="0" collapsed="false">
      <c r="A440" s="32" t="n">
        <f aca="false">A439+1</f>
        <v>256</v>
      </c>
      <c r="B440" s="33" t="n">
        <f aca="false">S$2+P$2-SQRT(S$2^2-P$2^2*SIN(A440*PI()/180)^2)-P$2*COS(A440*PI()/180)</f>
        <v>58.5623033058822</v>
      </c>
      <c r="C440" s="34" t="n">
        <f aca="false">ASIN($P$2/$S$2*SIN(A440*PI()/180))*180/PI()</f>
        <v>-16.9025418696098</v>
      </c>
      <c r="D440" s="33" t="n">
        <f aca="false">(P$2^2*(PI()*U$2/30)*SIN(A440*PI()/180)*COS(A440*PI()/180)/SQRT(S$2^2-P$2^2*SIN(A440*PI()/180)^2)+P$2*(PI()*U$2/30)*SIN(A440*PI()/180))/1000</f>
        <v>-33.7257321940112</v>
      </c>
      <c r="E440" s="35" t="n">
        <f aca="false">-1*(PI()^2*U$2^2*P$2*COS(PI()*A440/180)/900+SQRT(2)*PI()^2*U$2^2*P$2^2*(4*(2*S$2^2-P$2^2)*COS(PI()*A440/90)+P$2^2*(COS(PI()*A440/45)+3))/(3600*(P$2^2*COS(PI()*A440/90)+2*S$2^2-P$2^2)^(3/2)))/1000</f>
        <v>17298.118737619</v>
      </c>
      <c r="F440" s="33" t="n">
        <f aca="false">E440/1000</f>
        <v>17.298118737619</v>
      </c>
      <c r="G440" s="35" t="n">
        <f aca="false">$W$2*E440</f>
        <v>7784.15343192854</v>
      </c>
      <c r="H440" s="33" t="n">
        <f aca="false">E440*TAN(C440*PI()/180)</f>
        <v>-5256.4085712376</v>
      </c>
      <c r="I440" s="35" t="n">
        <f aca="false">$W$2*H440</f>
        <v>-2365.38385705692</v>
      </c>
      <c r="J440" s="36" t="n">
        <v>0.907</v>
      </c>
      <c r="K440" s="35" t="n">
        <f aca="false">(J440-1)/10*$R$2^2*PI()/4</f>
        <v>-75.9929271754796</v>
      </c>
      <c r="L440" s="35" t="n">
        <f aca="false">G440+K440</f>
        <v>7708.16050475306</v>
      </c>
      <c r="M440" s="37" t="n">
        <f aca="false">L440*TAN(C440*PI()/180)</f>
        <v>-2342.29175786292</v>
      </c>
      <c r="N440" s="31"/>
    </row>
    <row r="441" customFormat="false" ht="12.75" hidden="false" customHeight="false" outlineLevel="0" collapsed="false">
      <c r="A441" s="32" t="n">
        <f aca="false">A440+1</f>
        <v>257</v>
      </c>
      <c r="B441" s="33" t="n">
        <f aca="false">S$2+P$2-SQRT(S$2^2-P$2^2*SIN(A441*PI()/180)^2)-P$2*COS(A441*PI()/180)</f>
        <v>57.8977139906768</v>
      </c>
      <c r="C441" s="34" t="n">
        <f aca="false">ASIN($P$2/$S$2*SIN(A441*PI()/180))*180/PI()</f>
        <v>-16.9756642298852</v>
      </c>
      <c r="D441" s="33" t="n">
        <f aca="false">(P$2^2*(PI()*U$2/30)*SIN(A441*PI()/180)*COS(A441*PI()/180)/SQRT(S$2^2-P$2^2*SIN(A441*PI()/180)^2)+P$2*(PI()*U$2/30)*SIN(A441*PI()/180))/1000</f>
        <v>-34.061099824075</v>
      </c>
      <c r="E441" s="35" t="n">
        <f aca="false">-1*(PI()^2*U$2^2*P$2*COS(PI()*A441/180)/900+SQRT(2)*PI()^2*U$2^2*P$2^2*(4*(2*S$2^2-P$2^2)*COS(PI()*A441/90)+P$2^2*(COS(PI()*A441/45)+3))/(3600*(P$2^2*COS(PI()*A441/90)+2*S$2^2-P$2^2)^(3/2)))/1000</f>
        <v>16907.0084256826</v>
      </c>
      <c r="F441" s="33" t="n">
        <f aca="false">E441/1000</f>
        <v>16.9070084256826</v>
      </c>
      <c r="G441" s="35" t="n">
        <f aca="false">$W$2*E441</f>
        <v>7608.15379155716</v>
      </c>
      <c r="H441" s="33" t="n">
        <f aca="false">E441*TAN(C441*PI()/180)</f>
        <v>-5161.13993160843</v>
      </c>
      <c r="I441" s="35" t="n">
        <f aca="false">$W$2*H441</f>
        <v>-2322.51296922379</v>
      </c>
      <c r="J441" s="36" t="n">
        <v>0.949</v>
      </c>
      <c r="K441" s="35" t="n">
        <f aca="false">(J441-1)/10*$R$2^2*PI()/4</f>
        <v>-41.673540709134</v>
      </c>
      <c r="L441" s="35" t="n">
        <f aca="false">G441+K441</f>
        <v>7566.48025084803</v>
      </c>
      <c r="M441" s="37" t="n">
        <f aca="false">L441*TAN(C441*PI()/180)</f>
        <v>-2309.79144158093</v>
      </c>
      <c r="N441" s="31"/>
    </row>
    <row r="442" customFormat="false" ht="12.75" hidden="false" customHeight="false" outlineLevel="0" collapsed="false">
      <c r="A442" s="32" t="n">
        <f aca="false">A441+1</f>
        <v>258</v>
      </c>
      <c r="B442" s="33" t="n">
        <f aca="false">S$2+P$2-SQRT(S$2^2-P$2^2*SIN(A442*PI()/180)^2)-P$2*COS(A442*PI()/180)</f>
        <v>57.2266249373185</v>
      </c>
      <c r="C442" s="34" t="n">
        <f aca="false">ASIN($P$2/$S$2*SIN(A442*PI()/180))*180/PI()</f>
        <v>-17.0434853165355</v>
      </c>
      <c r="D442" s="33" t="n">
        <f aca="false">(P$2^2*(PI()*U$2/30)*SIN(A442*PI()/180)*COS(A442*PI()/180)/SQRT(S$2^2-P$2^2*SIN(A442*PI()/180)^2)+P$2*(PI()*U$2/30)*SIN(A442*PI()/180))/1000</f>
        <v>-34.3886588408954</v>
      </c>
      <c r="E442" s="35" t="n">
        <f aca="false">-1*(PI()^2*U$2^2*P$2*COS(PI()*A442/180)/900+SQRT(2)*PI()^2*U$2^2*P$2^2*(4*(2*S$2^2-P$2^2)*COS(PI()*A442/90)+P$2^2*(COS(PI()*A442/45)+3))/(3600*(P$2^2*COS(PI()*A442/90)+2*S$2^2-P$2^2)^(3/2)))/1000</f>
        <v>16501.6251351903</v>
      </c>
      <c r="F442" s="33" t="n">
        <f aca="false">E442/1000</f>
        <v>16.5016251351903</v>
      </c>
      <c r="G442" s="35" t="n">
        <f aca="false">$W$2*E442</f>
        <v>7425.73131083561</v>
      </c>
      <c r="H442" s="33" t="n">
        <f aca="false">E442*TAN(C442*PI()/180)</f>
        <v>-5058.75102821392</v>
      </c>
      <c r="I442" s="35" t="n">
        <f aca="false">$W$2*H442</f>
        <v>-2276.43796269626</v>
      </c>
      <c r="J442" s="36" t="n">
        <v>0.935</v>
      </c>
      <c r="K442" s="35" t="n">
        <f aca="false">(J442-1)/10*$R$2^2*PI()/4</f>
        <v>-53.1133361979158</v>
      </c>
      <c r="L442" s="35" t="n">
        <f aca="false">G442+K442</f>
        <v>7372.6179746377</v>
      </c>
      <c r="M442" s="37" t="n">
        <f aca="false">L442*TAN(C442*PI()/180)</f>
        <v>-2260.15549706625</v>
      </c>
      <c r="N442" s="31"/>
    </row>
    <row r="443" customFormat="false" ht="12.75" hidden="false" customHeight="false" outlineLevel="0" collapsed="false">
      <c r="A443" s="32" t="n">
        <f aca="false">A442+1</f>
        <v>259</v>
      </c>
      <c r="B443" s="33" t="n">
        <f aca="false">S$2+P$2-SQRT(S$2^2-P$2^2*SIN(A443*PI()/180)^2)-P$2*COS(A443*PI()/180)</f>
        <v>56.5491920051143</v>
      </c>
      <c r="C443" s="34" t="n">
        <f aca="false">ASIN($P$2/$S$2*SIN(A443*PI()/180))*180/PI()</f>
        <v>-17.1059787939744</v>
      </c>
      <c r="D443" s="33" t="n">
        <f aca="false">(P$2^2*(PI()*U$2/30)*SIN(A443*PI()/180)*COS(A443*PI()/180)/SQRT(S$2^2-P$2^2*SIN(A443*PI()/180)^2)+P$2*(PI()*U$2/30)*SIN(A443*PI()/180))/1000</f>
        <v>-34.7081285563661</v>
      </c>
      <c r="E443" s="35" t="n">
        <f aca="false">-1*(PI()^2*U$2^2*P$2*COS(PI()*A443/180)/900+SQRT(2)*PI()^2*U$2^2*P$2^2*(4*(2*S$2^2-P$2^2)*COS(PI()*A443/90)+P$2^2*(COS(PI()*A443/45)+3))/(3600*(P$2^2*COS(PI()*A443/90)+2*S$2^2-P$2^2)^(3/2)))/1000</f>
        <v>16081.8876951878</v>
      </c>
      <c r="F443" s="33" t="n">
        <f aca="false">E443/1000</f>
        <v>16.0818876951878</v>
      </c>
      <c r="G443" s="35" t="n">
        <f aca="false">$W$2*E443</f>
        <v>7236.84946283451</v>
      </c>
      <c r="H443" s="33" t="n">
        <f aca="false">E443*TAN(C443*PI()/180)</f>
        <v>-4949.27168041695</v>
      </c>
      <c r="I443" s="35" t="n">
        <f aca="false">$W$2*H443</f>
        <v>-2227.17225618763</v>
      </c>
      <c r="J443" s="36" t="n">
        <v>0.921</v>
      </c>
      <c r="K443" s="35" t="n">
        <f aca="false">(J443-1)/10*$R$2^2*PI()/4</f>
        <v>-64.5531316866977</v>
      </c>
      <c r="L443" s="35" t="n">
        <f aca="false">G443+K443</f>
        <v>7172.29633114782</v>
      </c>
      <c r="M443" s="37" t="n">
        <f aca="false">L443*TAN(C443*PI()/180)</f>
        <v>-2207.30574594985</v>
      </c>
      <c r="N443" s="31"/>
    </row>
    <row r="444" customFormat="false" ht="12.75" hidden="false" customHeight="false" outlineLevel="0" collapsed="false">
      <c r="A444" s="32" t="n">
        <f aca="false">A443+1</f>
        <v>260</v>
      </c>
      <c r="B444" s="33" t="n">
        <f aca="false">S$2+P$2-SQRT(S$2^2-P$2^2*SIN(A444*PI()/180)^2)-P$2*COS(A444*PI()/180)</f>
        <v>55.8655765714782</v>
      </c>
      <c r="C444" s="34" t="n">
        <f aca="false">ASIN($P$2/$S$2*SIN(A444*PI()/180))*180/PI()</f>
        <v>-17.1631203350885</v>
      </c>
      <c r="D444" s="33" t="n">
        <f aca="false">(P$2^2*(PI()*U$2/30)*SIN(A444*PI()/180)*COS(A444*PI()/180)/SQRT(S$2^2-P$2^2*SIN(A444*PI()/180)^2)+P$2*(PI()*U$2/30)*SIN(A444*PI()/180))/1000</f>
        <v>-35.0192268725318</v>
      </c>
      <c r="E444" s="35" t="n">
        <f aca="false">-1*(PI()^2*U$2^2*P$2*COS(PI()*A444/180)/900+SQRT(2)*PI()^2*U$2^2*P$2^2*(4*(2*S$2^2-P$2^2)*COS(PI()*A444/90)+P$2^2*(COS(PI()*A444/45)+3))/(3600*(P$2^2*COS(PI()*A444/90)+2*S$2^2-P$2^2)^(3/2)))/1000</f>
        <v>15647.7335630949</v>
      </c>
      <c r="F444" s="33" t="n">
        <f aca="false">E444/1000</f>
        <v>15.6477335630949</v>
      </c>
      <c r="G444" s="35" t="n">
        <f aca="false">$W$2*E444</f>
        <v>7041.48010339271</v>
      </c>
      <c r="H444" s="33" t="n">
        <f aca="false">E444*TAN(C444*PI()/180)</f>
        <v>-4832.74774812372</v>
      </c>
      <c r="I444" s="35" t="n">
        <f aca="false">$W$2*H444</f>
        <v>-2174.73648665567</v>
      </c>
      <c r="J444" s="36" t="n">
        <v>0.893</v>
      </c>
      <c r="K444" s="35" t="n">
        <f aca="false">(J444-1)/10*$R$2^2*PI()/4</f>
        <v>-87.4327226642614</v>
      </c>
      <c r="L444" s="35" t="n">
        <f aca="false">G444+K444</f>
        <v>6954.04738072845</v>
      </c>
      <c r="M444" s="37" t="n">
        <f aca="false">L444*TAN(C444*PI()/180)</f>
        <v>-2147.73319625171</v>
      </c>
      <c r="N444" s="31"/>
    </row>
    <row r="445" customFormat="false" ht="12.75" hidden="false" customHeight="false" outlineLevel="0" collapsed="false">
      <c r="A445" s="32" t="n">
        <f aca="false">A444+1</f>
        <v>261</v>
      </c>
      <c r="B445" s="33" t="n">
        <f aca="false">S$2+P$2-SQRT(S$2^2-P$2^2*SIN(A445*PI()/180)^2)-P$2*COS(A445*PI()/180)</f>
        <v>55.1759455559602</v>
      </c>
      <c r="C445" s="34" t="n">
        <f aca="false">ASIN($P$2/$S$2*SIN(A445*PI()/180))*180/PI()</f>
        <v>-17.2148876452482</v>
      </c>
      <c r="D445" s="33" t="n">
        <f aca="false">(P$2^2*(PI()*U$2/30)*SIN(A445*PI()/180)*COS(A445*PI()/180)/SQRT(S$2^2-P$2^2*SIN(A445*PI()/180)^2)+P$2*(PI()*U$2/30)*SIN(A445*PI()/180))/1000</f>
        <v>-35.3216706520794</v>
      </c>
      <c r="E445" s="35" t="n">
        <f aca="false">-1*(PI()^2*U$2^2*P$2*COS(PI()*A445/180)/900+SQRT(2)*PI()^2*U$2^2*P$2^2*(4*(2*S$2^2-P$2^2)*COS(PI()*A445/90)+P$2^2*(COS(PI()*A445/45)+3))/(3600*(P$2^2*COS(PI()*A445/90)+2*S$2^2-P$2^2)^(3/2)))/1000</f>
        <v>15199.1193514429</v>
      </c>
      <c r="F445" s="33" t="n">
        <f aca="false">E445/1000</f>
        <v>15.1991193514429</v>
      </c>
      <c r="G445" s="35" t="n">
        <f aca="false">$W$2*E445</f>
        <v>6839.60370814931</v>
      </c>
      <c r="H445" s="33" t="n">
        <f aca="false">E445*TAN(C445*PI()/180)</f>
        <v>-4709.24147395506</v>
      </c>
      <c r="I445" s="35" t="n">
        <f aca="false">$W$2*H445</f>
        <v>-2119.15866327978</v>
      </c>
      <c r="J445" s="36" t="n">
        <v>0.907</v>
      </c>
      <c r="K445" s="35" t="n">
        <f aca="false">(J445-1)/10*$R$2^2*PI()/4</f>
        <v>-75.9929271754796</v>
      </c>
      <c r="L445" s="35" t="n">
        <f aca="false">G445+K445</f>
        <v>6763.61078097383</v>
      </c>
      <c r="M445" s="37" t="n">
        <f aca="false">L445*TAN(C445*PI()/180)</f>
        <v>-2095.61328304378</v>
      </c>
      <c r="N445" s="31"/>
    </row>
    <row r="446" customFormat="false" ht="12.75" hidden="false" customHeight="false" outlineLevel="0" collapsed="false">
      <c r="A446" s="32" t="n">
        <f aca="false">A445+1</f>
        <v>262</v>
      </c>
      <c r="B446" s="33" t="n">
        <f aca="false">S$2+P$2-SQRT(S$2^2-P$2^2*SIN(A446*PI()/180)^2)-P$2*COS(A446*PI()/180)</f>
        <v>54.480471436912</v>
      </c>
      <c r="C446" s="34" t="n">
        <f aca="false">ASIN($P$2/$S$2*SIN(A446*PI()/180))*180/PI()</f>
        <v>-17.2612604844798</v>
      </c>
      <c r="D446" s="33" t="n">
        <f aca="false">(P$2^2*(PI()*U$2/30)*SIN(A446*PI()/180)*COS(A446*PI()/180)/SQRT(S$2^2-P$2^2*SIN(A446*PI()/180)^2)+P$2*(PI()*U$2/30)*SIN(A446*PI()/180))/1000</f>
        <v>-35.6151760987604</v>
      </c>
      <c r="E446" s="35" t="n">
        <f aca="false">-1*(PI()^2*U$2^2*P$2*COS(PI()*A446/180)/900+SQRT(2)*PI()^2*U$2^2*P$2^2*(4*(2*S$2^2-P$2^2)*COS(PI()*A446/90)+P$2^2*(COS(PI()*A446/45)+3))/(3600*(P$2^2*COS(PI()*A446/90)+2*S$2^2-P$2^2)^(3/2)))/1000</f>
        <v>14736.0213137286</v>
      </c>
      <c r="F446" s="33" t="n">
        <f aca="false">E446/1000</f>
        <v>14.7360213137286</v>
      </c>
      <c r="G446" s="35" t="n">
        <f aca="false">$W$2*E446</f>
        <v>6631.20959117789</v>
      </c>
      <c r="H446" s="33" t="n">
        <f aca="false">E446*TAN(C446*PI()/180)</f>
        <v>-4578.83177178495</v>
      </c>
      <c r="I446" s="35" t="n">
        <f aca="false">$W$2*H446</f>
        <v>-2060.47429730323</v>
      </c>
      <c r="J446" s="36" t="n">
        <v>0.907</v>
      </c>
      <c r="K446" s="35" t="n">
        <f aca="false">(J446-1)/10*$R$2^2*PI()/4</f>
        <v>-75.9929271754796</v>
      </c>
      <c r="L446" s="35" t="n">
        <f aca="false">G446+K446</f>
        <v>6555.21666400241</v>
      </c>
      <c r="M446" s="37" t="n">
        <f aca="false">L446*TAN(C446*PI()/180)</f>
        <v>-2036.86149015712</v>
      </c>
      <c r="N446" s="31"/>
    </row>
    <row r="447" customFormat="false" ht="12.75" hidden="false" customHeight="false" outlineLevel="0" collapsed="false">
      <c r="A447" s="32" t="n">
        <f aca="false">A446+1</f>
        <v>263</v>
      </c>
      <c r="B447" s="33" t="n">
        <f aca="false">S$2+P$2-SQRT(S$2^2-P$2^2*SIN(A447*PI()/180)^2)-P$2*COS(A447*PI()/180)</f>
        <v>53.7793322606021</v>
      </c>
      <c r="C447" s="34" t="n">
        <f aca="false">ASIN($P$2/$S$2*SIN(A447*PI()/180))*180/PI()</f>
        <v>-17.3022206877339</v>
      </c>
      <c r="D447" s="33" t="n">
        <f aca="false">(P$2^2*(PI()*U$2/30)*SIN(A447*PI()/180)*COS(A447*PI()/180)/SQRT(S$2^2-P$2^2*SIN(A447*PI()/180)^2)+P$2*(PI()*U$2/30)*SIN(A447*PI()/180))/1000</f>
        <v>-35.8994591469185</v>
      </c>
      <c r="E447" s="35" t="n">
        <f aca="false">-1*(PI()^2*U$2^2*P$2*COS(PI()*A447/180)/900+SQRT(2)*PI()^2*U$2^2*P$2^2*(4*(2*S$2^2-P$2^2)*COS(PI()*A447/90)+P$2^2*(COS(PI()*A447/45)+3))/(3600*(P$2^2*COS(PI()*A447/90)+2*S$2^2-P$2^2)^(3/2)))/1000</f>
        <v>14258.4357868896</v>
      </c>
      <c r="F447" s="33" t="n">
        <f aca="false">E447/1000</f>
        <v>14.2584357868896</v>
      </c>
      <c r="G447" s="35" t="n">
        <f aca="false">$W$2*E447</f>
        <v>6416.29610410034</v>
      </c>
      <c r="H447" s="33" t="n">
        <f aca="false">E447*TAN(C447*PI()/180)</f>
        <v>-4441.61445888033</v>
      </c>
      <c r="I447" s="35" t="n">
        <f aca="false">$W$2*H447</f>
        <v>-1998.72650649615</v>
      </c>
      <c r="J447" s="36" t="n">
        <v>0.921</v>
      </c>
      <c r="K447" s="35" t="n">
        <f aca="false">(J447-1)/10*$R$2^2*PI()/4</f>
        <v>-64.5531316866977</v>
      </c>
      <c r="L447" s="35" t="n">
        <f aca="false">G447+K447</f>
        <v>6351.74297241364</v>
      </c>
      <c r="M447" s="37" t="n">
        <f aca="false">L447*TAN(C447*PI()/180)</f>
        <v>-1978.61770021816</v>
      </c>
      <c r="N447" s="31"/>
    </row>
    <row r="448" customFormat="false" ht="12.75" hidden="false" customHeight="false" outlineLevel="0" collapsed="false">
      <c r="A448" s="32" t="n">
        <f aca="false">A447+1</f>
        <v>264</v>
      </c>
      <c r="B448" s="33" t="n">
        <f aca="false">S$2+P$2-SQRT(S$2^2-P$2^2*SIN(A448*PI()/180)^2)-P$2*COS(A448*PI()/180)</f>
        <v>53.0727116426118</v>
      </c>
      <c r="C448" s="34" t="n">
        <f aca="false">ASIN($P$2/$S$2*SIN(A448*PI()/180))*180/PI()</f>
        <v>-17.3377521831892</v>
      </c>
      <c r="D448" s="33" t="n">
        <f aca="false">(P$2^2*(PI()*U$2/30)*SIN(A448*PI()/180)*COS(A448*PI()/180)/SQRT(S$2^2-P$2^2*SIN(A448*PI()/180)^2)+P$2*(PI()*U$2/30)*SIN(A448*PI()/180))/1000</f>
        <v>-36.1742358592497</v>
      </c>
      <c r="E448" s="35" t="n">
        <f aca="false">-1*(PI()^2*U$2^2*P$2*COS(PI()*A448/180)/900+SQRT(2)*PI()^2*U$2^2*P$2^2*(4*(2*S$2^2-P$2^2)*COS(PI()*A448/90)+P$2^2*(COS(PI()*A448/45)+3))/(3600*(P$2^2*COS(PI()*A448/90)+2*S$2^2-P$2^2)^(3/2)))/1000</f>
        <v>13766.379588079</v>
      </c>
      <c r="F448" s="33" t="n">
        <f aca="false">E448/1000</f>
        <v>13.766379588079</v>
      </c>
      <c r="G448" s="35" t="n">
        <f aca="false">$W$2*E448</f>
        <v>6194.87081463553</v>
      </c>
      <c r="H448" s="33" t="n">
        <f aca="false">E448*TAN(C448*PI()/180)</f>
        <v>-4297.70242915088</v>
      </c>
      <c r="I448" s="35" t="n">
        <f aca="false">$W$2*H448</f>
        <v>-1933.9660931179</v>
      </c>
      <c r="J448" s="36" t="n">
        <v>0.907</v>
      </c>
      <c r="K448" s="35" t="n">
        <f aca="false">(J448-1)/10*$R$2^2*PI()/4</f>
        <v>-75.9929271754796</v>
      </c>
      <c r="L448" s="35" t="n">
        <f aca="false">G448+K448</f>
        <v>6118.87788746005</v>
      </c>
      <c r="M448" s="37" t="n">
        <f aca="false">L448*TAN(C448*PI()/180)</f>
        <v>-1910.24199153906</v>
      </c>
      <c r="N448" s="31"/>
    </row>
    <row r="449" customFormat="false" ht="12.75" hidden="false" customHeight="false" outlineLevel="0" collapsed="false">
      <c r="A449" s="32" t="n">
        <f aca="false">A448+1</f>
        <v>265</v>
      </c>
      <c r="B449" s="33" t="n">
        <f aca="false">S$2+P$2-SQRT(S$2^2-P$2^2*SIN(A449*PI()/180)^2)-P$2*COS(A449*PI()/180)</f>
        <v>52.3607987613582</v>
      </c>
      <c r="C449" s="34" t="n">
        <f aca="false">ASIN($P$2/$S$2*SIN(A449*PI()/180))*180/PI()</f>
        <v>-17.3678410085375</v>
      </c>
      <c r="D449" s="33" t="n">
        <f aca="false">(P$2^2*(PI()*U$2/30)*SIN(A449*PI()/180)*COS(A449*PI()/180)/SQRT(S$2^2-P$2^2*SIN(A449*PI()/180)^2)+P$2*(PI()*U$2/30)*SIN(A449*PI()/180))/1000</f>
        <v>-36.439222831875</v>
      </c>
      <c r="E449" s="35" t="n">
        <f aca="false">-1*(PI()^2*U$2^2*P$2*COS(PI()*A449/180)/900+SQRT(2)*PI()^2*U$2^2*P$2^2*(4*(2*S$2^2-P$2^2)*COS(PI()*A449/90)+P$2^2*(COS(PI()*A449/45)+3))/(3600*(P$2^2*COS(PI()*A449/90)+2*S$2^2-P$2^2)^(3/2)))/1000</f>
        <v>13259.890363613</v>
      </c>
      <c r="F449" s="33" t="n">
        <f aca="false">E449/1000</f>
        <v>13.259890363613</v>
      </c>
      <c r="G449" s="35" t="n">
        <f aca="false">$W$2*E449</f>
        <v>5966.95066362585</v>
      </c>
      <c r="H449" s="33" t="n">
        <f aca="false">E449*TAN(C449*PI()/180)</f>
        <v>-4147.22576531736</v>
      </c>
      <c r="I449" s="35" t="n">
        <f aca="false">$W$2*H449</f>
        <v>-1866.25159439281</v>
      </c>
      <c r="J449" s="36" t="n">
        <v>0.907</v>
      </c>
      <c r="K449" s="35" t="n">
        <f aca="false">(J449-1)/10*$R$2^2*PI()/4</f>
        <v>-75.9929271754796</v>
      </c>
      <c r="L449" s="35" t="n">
        <f aca="false">G449+K449</f>
        <v>5890.95773645037</v>
      </c>
      <c r="M449" s="37" t="n">
        <f aca="false">L449*TAN(C449*PI()/180)</f>
        <v>-1842.48368855636</v>
      </c>
      <c r="N449" s="31"/>
    </row>
    <row r="450" customFormat="false" ht="12.75" hidden="false" customHeight="false" outlineLevel="0" collapsed="false">
      <c r="A450" s="32" t="n">
        <f aca="false">A449+1</f>
        <v>266</v>
      </c>
      <c r="B450" s="33" t="n">
        <f aca="false">S$2+P$2-SQRT(S$2^2-P$2^2*SIN(A450*PI()/180)^2)-P$2*COS(A450*PI()/180)</f>
        <v>51.6437883436108</v>
      </c>
      <c r="C450" s="34" t="n">
        <f aca="false">ASIN($P$2/$S$2*SIN(A450*PI()/180))*180/PI()</f>
        <v>-17.3924753251985</v>
      </c>
      <c r="D450" s="33" t="n">
        <f aca="false">(P$2^2*(PI()*U$2/30)*SIN(A450*PI()/180)*COS(A450*PI()/180)/SQRT(S$2^2-P$2^2*SIN(A450*PI()/180)^2)+P$2*(PI()*U$2/30)*SIN(A450*PI()/180))/1000</f>
        <v>-36.6941376057722</v>
      </c>
      <c r="E450" s="35" t="n">
        <f aca="false">-1*(PI()^2*U$2^2*P$2*COS(PI()*A450/180)/900+SQRT(2)*PI()^2*U$2^2*P$2^2*(4*(2*S$2^2-P$2^2)*COS(PI()*A450/90)+P$2^2*(COS(PI()*A450/45)+3))/(3600*(P$2^2*COS(PI()*A450/90)+2*S$2^2-P$2^2)^(3/2)))/1000</f>
        <v>12739.0268881736</v>
      </c>
      <c r="F450" s="33" t="n">
        <f aca="false">E450/1000</f>
        <v>12.7390268881736</v>
      </c>
      <c r="G450" s="35" t="n">
        <f aca="false">$W$2*E450</f>
        <v>5732.5620996781</v>
      </c>
      <c r="H450" s="33" t="n">
        <f aca="false">E450*TAN(C450*PI()/180)</f>
        <v>-3990.33178812945</v>
      </c>
      <c r="I450" s="35" t="n">
        <f aca="false">$W$2*H450</f>
        <v>-1795.64930465825</v>
      </c>
      <c r="J450" s="36" t="n">
        <v>0.893</v>
      </c>
      <c r="K450" s="35" t="n">
        <f aca="false">(J450-1)/10*$R$2^2*PI()/4</f>
        <v>-87.4327226642614</v>
      </c>
      <c r="L450" s="35" t="n">
        <f aca="false">G450+K450</f>
        <v>5645.12937701384</v>
      </c>
      <c r="M450" s="37" t="n">
        <f aca="false">L450*TAN(C450*PI()/180)</f>
        <v>-1768.26215997032</v>
      </c>
      <c r="N450" s="31"/>
    </row>
    <row r="451" customFormat="false" ht="12.75" hidden="false" customHeight="false" outlineLevel="0" collapsed="false">
      <c r="A451" s="32" t="n">
        <f aca="false">A450+1</f>
        <v>267</v>
      </c>
      <c r="B451" s="33" t="n">
        <f aca="false">S$2+P$2-SQRT(S$2^2-P$2^2*SIN(A451*PI()/180)^2)-P$2*COS(A451*PI()/180)</f>
        <v>50.9218806418868</v>
      </c>
      <c r="C451" s="34" t="n">
        <f aca="false">ASIN($P$2/$S$2*SIN(A451*PI()/180))*180/PI()</f>
        <v>-17.4116454304233</v>
      </c>
      <c r="D451" s="33" t="n">
        <f aca="false">(P$2^2*(PI()*U$2/30)*SIN(A451*PI()/180)*COS(A451*PI()/180)/SQRT(S$2^2-P$2^2*SIN(A451*PI()/180)^2)+P$2*(PI()*U$2/30)*SIN(A451*PI()/180))/1000</f>
        <v>-36.9386990835719</v>
      </c>
      <c r="E451" s="35" t="n">
        <f aca="false">-1*(PI()^2*U$2^2*P$2*COS(PI()*A451/180)/900+SQRT(2)*PI()^2*U$2^2*P$2^2*(4*(2*S$2^2-P$2^2)*COS(PI()*A451/90)+P$2^2*(COS(PI()*A451/45)+3))/(3600*(P$2^2*COS(PI()*A451/90)+2*S$2^2-P$2^2)^(3/2)))/1000</f>
        <v>12203.8693125715</v>
      </c>
      <c r="F451" s="33" t="n">
        <f aca="false">E451/1000</f>
        <v>12.2038693125715</v>
      </c>
      <c r="G451" s="35" t="n">
        <f aca="false">$W$2*E451</f>
        <v>5491.74119065719</v>
      </c>
      <c r="H451" s="33" t="n">
        <f aca="false">E451*TAN(C451*PI()/180)</f>
        <v>-3827.18504110667</v>
      </c>
      <c r="I451" s="35" t="n">
        <f aca="false">$W$2*H451</f>
        <v>-1722.233268498</v>
      </c>
      <c r="J451" s="36" t="n">
        <v>0.893</v>
      </c>
      <c r="K451" s="35" t="n">
        <f aca="false">(J451-1)/10*$R$2^2*PI()/4</f>
        <v>-87.4327226642614</v>
      </c>
      <c r="L451" s="35" t="n">
        <f aca="false">G451+K451</f>
        <v>5404.30846799293</v>
      </c>
      <c r="M451" s="37" t="n">
        <f aca="false">L451*TAN(C451*PI()/180)</f>
        <v>-1694.81399681347</v>
      </c>
      <c r="N451" s="31"/>
    </row>
    <row r="452" customFormat="false" ht="12.75" hidden="false" customHeight="false" outlineLevel="0" collapsed="false">
      <c r="A452" s="32" t="n">
        <f aca="false">A451+1</f>
        <v>268</v>
      </c>
      <c r="B452" s="33" t="n">
        <f aca="false">S$2+P$2-SQRT(S$2^2-P$2^2*SIN(A452*PI()/180)^2)-P$2*COS(A452*PI()/180)</f>
        <v>50.1952814036292</v>
      </c>
      <c r="C452" s="34" t="n">
        <f aca="false">ASIN($P$2/$S$2*SIN(A452*PI()/180))*180/PI()</f>
        <v>-17.425343767248</v>
      </c>
      <c r="D452" s="33" t="n">
        <f aca="false">(P$2^2*(PI()*U$2/30)*SIN(A452*PI()/180)*COS(A452*PI()/180)/SQRT(S$2^2-P$2^2*SIN(A452*PI()/180)^2)+P$2*(PI()*U$2/30)*SIN(A452*PI()/180))/1000</f>
        <v>-37.1726279506947</v>
      </c>
      <c r="E452" s="35" t="n">
        <f aca="false">-1*(PI()^2*U$2^2*P$2*COS(PI()*A452/180)/900+SQRT(2)*PI()^2*U$2^2*P$2^2*(4*(2*S$2^2-P$2^2)*COS(PI()*A452/90)+P$2^2*(COS(PI()*A452/45)+3))/(3600*(P$2^2*COS(PI()*A452/90)+2*S$2^2-P$2^2)^(3/2)))/1000</f>
        <v>11654.5193586182</v>
      </c>
      <c r="F452" s="33" t="n">
        <f aca="false">E452/1000</f>
        <v>11.6545193586182</v>
      </c>
      <c r="G452" s="35" t="n">
        <f aca="false">$W$2*E452</f>
        <v>5244.53371137818</v>
      </c>
      <c r="H452" s="33" t="n">
        <f aca="false">E452*TAN(C452*PI()/180)</f>
        <v>-3657.96720963617</v>
      </c>
      <c r="I452" s="35" t="n">
        <f aca="false">$W$2*H452</f>
        <v>-1646.08524433628</v>
      </c>
      <c r="J452" s="36" t="n">
        <v>0.921</v>
      </c>
      <c r="K452" s="35" t="n">
        <f aca="false">(J452-1)/10*$R$2^2*PI()/4</f>
        <v>-64.5531316866977</v>
      </c>
      <c r="L452" s="35" t="n">
        <f aca="false">G452+K452</f>
        <v>5179.98057969148</v>
      </c>
      <c r="M452" s="37" t="n">
        <f aca="false">L452*TAN(C452*PI()/180)</f>
        <v>-1625.82415662229</v>
      </c>
      <c r="N452" s="31"/>
    </row>
    <row r="453" customFormat="false" ht="12.75" hidden="false" customHeight="false" outlineLevel="0" collapsed="false">
      <c r="A453" s="32" t="n">
        <f aca="false">A452+1</f>
        <v>269</v>
      </c>
      <c r="B453" s="33" t="n">
        <f aca="false">S$2+P$2-SQRT(S$2^2-P$2^2*SIN(A453*PI()/180)^2)-P$2*COS(A453*PI()/180)</f>
        <v>49.4642018320937</v>
      </c>
      <c r="C453" s="34" t="n">
        <f aca="false">ASIN($P$2/$S$2*SIN(A453*PI()/180))*180/PI()</f>
        <v>-17.4335649322679</v>
      </c>
      <c r="D453" s="33" t="n">
        <f aca="false">(P$2^2*(PI()*U$2/30)*SIN(A453*PI()/180)*COS(A453*PI()/180)/SQRT(S$2^2-P$2^2*SIN(A453*PI()/180)^2)+P$2*(PI()*U$2/30)*SIN(A453*PI()/180))/1000</f>
        <v>-37.395647099782</v>
      </c>
      <c r="E453" s="35" t="n">
        <f aca="false">-1*(PI()^2*U$2^2*P$2*COS(PI()*A453/180)/900+SQRT(2)*PI()^2*U$2^2*P$2^2*(4*(2*S$2^2-P$2^2)*COS(PI()*A453/90)+P$2^2*(COS(PI()*A453/45)+3))/(3600*(P$2^2*COS(PI()*A453/90)+2*S$2^2-P$2^2)^(3/2)))/1000</f>
        <v>11091.1004599004</v>
      </c>
      <c r="F453" s="33" t="n">
        <f aca="false">E453/1000</f>
        <v>11.0911004599004</v>
      </c>
      <c r="G453" s="35" t="n">
        <f aca="false">$W$2*E453</f>
        <v>4990.99520695517</v>
      </c>
      <c r="H453" s="33" t="n">
        <f aca="false">E453*TAN(C453*PI()/180)</f>
        <v>-3482.87697363569</v>
      </c>
      <c r="I453" s="35" t="n">
        <f aca="false">$W$2*H453</f>
        <v>-1567.29463813606</v>
      </c>
      <c r="J453" s="36" t="n">
        <v>0.893</v>
      </c>
      <c r="K453" s="35" t="n">
        <f aca="false">(J453-1)/10*$R$2^2*PI()/4</f>
        <v>-87.4327226642614</v>
      </c>
      <c r="L453" s="35" t="n">
        <f aca="false">G453+K453</f>
        <v>4903.5624842909</v>
      </c>
      <c r="M453" s="37" t="n">
        <f aca="false">L453*TAN(C453*PI()/180)</f>
        <v>-1539.83862350427</v>
      </c>
      <c r="N453" s="31"/>
    </row>
    <row r="454" customFormat="false" ht="12.75" hidden="false" customHeight="false" outlineLevel="0" collapsed="false">
      <c r="A454" s="32" t="n">
        <f aca="false">A453+1</f>
        <v>270</v>
      </c>
      <c r="B454" s="33" t="n">
        <f aca="false">S$2+P$2-SQRT(S$2^2-P$2^2*SIN(A454*PI()/180)^2)-P$2*COS(A454*PI()/180)</f>
        <v>48.7288585388899</v>
      </c>
      <c r="C454" s="34" t="n">
        <f aca="false">ASIN($P$2/$S$2*SIN(A454*PI()/180))*180/PI()</f>
        <v>-17.436305681207</v>
      </c>
      <c r="D454" s="33" t="n">
        <f aca="false">(P$2^2*(PI()*U$2/30)*SIN(A454*PI()/180)*COS(A454*PI()/180)/SQRT(S$2^2-P$2^2*SIN(A454*PI()/180)^2)+P$2*(PI()*U$2/30)*SIN(A454*PI()/180))/1000</f>
        <v>-37.6074820573478</v>
      </c>
      <c r="E454" s="35" t="n">
        <f aca="false">-1*(PI()^2*U$2^2*P$2*COS(PI()*A454/180)/900+SQRT(2)*PI()^2*U$2^2*P$2^2*(4*(2*S$2^2-P$2^2)*COS(PI()*A454/90)+P$2^2*(COS(PI()*A454/45)+3))/(3600*(P$2^2*COS(PI()*A454/90)+2*S$2^2-P$2^2)^(3/2)))/1000</f>
        <v>10513.7578475174</v>
      </c>
      <c r="F454" s="33" t="n">
        <f aca="false">E454/1000</f>
        <v>10.5137578475174</v>
      </c>
      <c r="G454" s="35" t="n">
        <f aca="false">$W$2*E454</f>
        <v>4731.19103138281</v>
      </c>
      <c r="H454" s="33" t="n">
        <f aca="false">E454*TAN(C454*PI()/180)</f>
        <v>-3302.12979337547</v>
      </c>
      <c r="I454" s="35" t="n">
        <f aca="false">$W$2*H454</f>
        <v>-1485.95840701896</v>
      </c>
      <c r="J454" s="36" t="n">
        <v>0.893</v>
      </c>
      <c r="K454" s="35" t="n">
        <f aca="false">(J454-1)/10*$R$2^2*PI()/4</f>
        <v>-87.4327226642614</v>
      </c>
      <c r="L454" s="35" t="n">
        <f aca="false">G454+K454</f>
        <v>4643.75830871855</v>
      </c>
      <c r="M454" s="37" t="n">
        <f aca="false">L454*TAN(C454*PI()/180)</f>
        <v>-1458.49779753824</v>
      </c>
      <c r="N454" s="31"/>
    </row>
    <row r="455" customFormat="false" ht="12.75" hidden="false" customHeight="false" outlineLevel="0" collapsed="false">
      <c r="A455" s="32" t="n">
        <f aca="false">A454+1</f>
        <v>271</v>
      </c>
      <c r="B455" s="33" t="n">
        <f aca="false">S$2+P$2-SQRT(S$2^2-P$2^2*SIN(A455*PI()/180)^2)-P$2*COS(A455*PI()/180)</f>
        <v>47.9894734881433</v>
      </c>
      <c r="C455" s="34" t="n">
        <f aca="false">ASIN($P$2/$S$2*SIN(A455*PI()/180))*180/PI()</f>
        <v>-17.4335649322679</v>
      </c>
      <c r="D455" s="33" t="n">
        <f aca="false">(P$2^2*(PI()*U$2/30)*SIN(A455*PI()/180)*COS(A455*PI()/180)/SQRT(S$2^2-P$2^2*SIN(A455*PI()/180)^2)+P$2*(PI()*U$2/30)*SIN(A455*PI()/180))/1000</f>
        <v>-37.8078614115672</v>
      </c>
      <c r="E455" s="35" t="n">
        <f aca="false">-1*(PI()^2*U$2^2*P$2*COS(PI()*A455/180)/900+SQRT(2)*PI()^2*U$2^2*P$2^2*(4*(2*S$2^2-P$2^2)*COS(PI()*A455/90)+P$2^2*(COS(PI()*A455/45)+3))/(3600*(P$2^2*COS(PI()*A455/90)+2*S$2^2-P$2^2)^(3/2)))/1000</f>
        <v>9922.65858010403</v>
      </c>
      <c r="F455" s="33" t="n">
        <f aca="false">E455/1000</f>
        <v>9.92265858010403</v>
      </c>
      <c r="G455" s="35" t="n">
        <f aca="false">$W$2*E455</f>
        <v>4465.19636104681</v>
      </c>
      <c r="H455" s="33" t="n">
        <f aca="false">E455*TAN(C455*PI()/180)</f>
        <v>-3115.95762844649</v>
      </c>
      <c r="I455" s="35" t="n">
        <f aca="false">$W$2*H455</f>
        <v>-1402.18093280092</v>
      </c>
      <c r="J455" s="36" t="n">
        <v>0.893</v>
      </c>
      <c r="K455" s="35" t="n">
        <f aca="false">(J455-1)/10*$R$2^2*PI()/4</f>
        <v>-87.4327226642614</v>
      </c>
      <c r="L455" s="35" t="n">
        <f aca="false">G455+K455</f>
        <v>4377.76363838255</v>
      </c>
      <c r="M455" s="37" t="n">
        <f aca="false">L455*TAN(C455*PI()/180)</f>
        <v>-1374.72491816913</v>
      </c>
      <c r="N455" s="31"/>
    </row>
    <row r="456" customFormat="false" ht="12.75" hidden="false" customHeight="false" outlineLevel="0" collapsed="false">
      <c r="A456" s="32" t="n">
        <f aca="false">A455+1</f>
        <v>272</v>
      </c>
      <c r="B456" s="33" t="n">
        <f aca="false">S$2+P$2-SQRT(S$2^2-P$2^2*SIN(A456*PI()/180)^2)-P$2*COS(A456*PI()/180)</f>
        <v>47.2462739322679</v>
      </c>
      <c r="C456" s="34" t="n">
        <f aca="false">ASIN($P$2/$S$2*SIN(A456*PI()/180))*180/PI()</f>
        <v>-17.425343767248</v>
      </c>
      <c r="D456" s="33" t="n">
        <f aca="false">(P$2^2*(PI()*U$2/30)*SIN(A456*PI()/180)*COS(A456*PI()/180)/SQRT(S$2^2-P$2^2*SIN(A456*PI()/180)^2)+P$2*(PI()*U$2/30)*SIN(A456*PI()/180))/1000</f>
        <v>-37.9965172401026</v>
      </c>
      <c r="E456" s="35" t="n">
        <f aca="false">-1*(PI()^2*U$2^2*P$2*COS(PI()*A456/180)/900+SQRT(2)*PI()^2*U$2^2*P$2^2*(4*(2*S$2^2-P$2^2)*COS(PI()*A456/90)+P$2^2*(COS(PI()*A456/45)+3))/(3600*(P$2^2*COS(PI()*A456/90)+2*S$2^2-P$2^2)^(3/2)))/1000</f>
        <v>9317.99151774096</v>
      </c>
      <c r="F456" s="33" t="n">
        <f aca="false">E456/1000</f>
        <v>9.31799151774096</v>
      </c>
      <c r="G456" s="35" t="n">
        <f aca="false">$W$2*E456</f>
        <v>4193.09618298343</v>
      </c>
      <c r="H456" s="33" t="n">
        <f aca="false">E456*TAN(C456*PI()/180)</f>
        <v>-2924.60859025985</v>
      </c>
      <c r="I456" s="35" t="n">
        <f aca="false">$W$2*H456</f>
        <v>-1316.07386561693</v>
      </c>
      <c r="J456" s="36" t="n">
        <v>0.907</v>
      </c>
      <c r="K456" s="35" t="n">
        <f aca="false">(J456-1)/10*$R$2^2*PI()/4</f>
        <v>-75.9929271754796</v>
      </c>
      <c r="L456" s="35" t="n">
        <f aca="false">G456+K456</f>
        <v>4117.10325580795</v>
      </c>
      <c r="M456" s="37" t="n">
        <f aca="false">L456*TAN(C456*PI()/180)</f>
        <v>-1292.22220539667</v>
      </c>
      <c r="N456" s="31"/>
    </row>
    <row r="457" customFormat="false" ht="12.75" hidden="false" customHeight="false" outlineLevel="0" collapsed="false">
      <c r="A457" s="32" t="n">
        <f aca="false">A456+1</f>
        <v>273</v>
      </c>
      <c r="B457" s="33" t="n">
        <f aca="false">S$2+P$2-SQRT(S$2^2-P$2^2*SIN(A457*PI()/180)^2)-P$2*COS(A457*PI()/180)</f>
        <v>46.4994923393581</v>
      </c>
      <c r="C457" s="34" t="n">
        <f aca="false">ASIN($P$2/$S$2*SIN(A457*PI()/180))*180/PI()</f>
        <v>-17.4116454304233</v>
      </c>
      <c r="D457" s="33" t="n">
        <f aca="false">(P$2^2*(PI()*U$2/30)*SIN(A457*PI()/180)*COS(A457*PI()/180)/SQRT(S$2^2-P$2^2*SIN(A457*PI()/180)^2)+P$2*(PI()*U$2/30)*SIN(A457*PI()/180))/1000</f>
        <v>-38.1731855368686</v>
      </c>
      <c r="E457" s="35" t="n">
        <f aca="false">-1*(PI()^2*U$2^2*P$2*COS(PI()*A457/180)/900+SQRT(2)*PI()^2*U$2^2*P$2^2*(4*(2*S$2^2-P$2^2)*COS(PI()*A457/90)+P$2^2*(COS(PI()*A457/45)+3))/(3600*(P$2^2*COS(PI()*A457/90)+2*S$2^2-P$2^2)^(3/2)))/1000</f>
        <v>8699.9672396283</v>
      </c>
      <c r="F457" s="33" t="n">
        <f aca="false">E457/1000</f>
        <v>8.6999672396283</v>
      </c>
      <c r="G457" s="35" t="n">
        <f aca="false">$W$2*E457</f>
        <v>3914.98525783274</v>
      </c>
      <c r="H457" s="33" t="n">
        <f aca="false">E457*TAN(C457*PI()/180)</f>
        <v>-2728.34652886065</v>
      </c>
      <c r="I457" s="35" t="n">
        <f aca="false">$W$2*H457</f>
        <v>-1227.75593798729</v>
      </c>
      <c r="J457" s="36" t="n">
        <v>0.907</v>
      </c>
      <c r="K457" s="35" t="n">
        <f aca="false">(J457-1)/10*$R$2^2*PI()/4</f>
        <v>-75.9929271754796</v>
      </c>
      <c r="L457" s="35" t="n">
        <f aca="false">G457+K457</f>
        <v>3838.99233065726</v>
      </c>
      <c r="M457" s="37" t="n">
        <f aca="false">L457*TAN(C457*PI()/180)</f>
        <v>-1203.92423456055</v>
      </c>
      <c r="N457" s="31"/>
    </row>
    <row r="458" customFormat="false" ht="12.75" hidden="false" customHeight="false" outlineLevel="0" collapsed="false">
      <c r="A458" s="32" t="n">
        <f aca="false">A457+1</f>
        <v>274</v>
      </c>
      <c r="B458" s="33" t="n">
        <f aca="false">S$2+P$2-SQRT(S$2^2-P$2^2*SIN(A458*PI()/180)^2)-P$2*COS(A458*PI()/180)</f>
        <v>45.7493663122322</v>
      </c>
      <c r="C458" s="34" t="n">
        <f aca="false">ASIN($P$2/$S$2*SIN(A458*PI()/180))*180/PI()</f>
        <v>-17.3924753251985</v>
      </c>
      <c r="D458" s="33" t="n">
        <f aca="false">(P$2^2*(PI()*U$2/30)*SIN(A458*PI()/180)*COS(A458*PI()/180)/SQRT(S$2^2-P$2^2*SIN(A458*PI()/180)^2)+P$2*(PI()*U$2/30)*SIN(A458*PI()/180))/1000</f>
        <v>-38.3376066366309</v>
      </c>
      <c r="E458" s="35" t="n">
        <f aca="false">-1*(PI()^2*U$2^2*P$2*COS(PI()*A458/180)/900+SQRT(2)*PI()^2*U$2^2*P$2^2*(4*(2*S$2^2-P$2^2)*COS(PI()*A458/90)+P$2^2*(COS(PI()*A458/45)+3))/(3600*(P$2^2*COS(PI()*A458/90)+2*S$2^2-P$2^2)^(3/2)))/1000</f>
        <v>8068.81790567879</v>
      </c>
      <c r="F458" s="33" t="n">
        <f aca="false">E458/1000</f>
        <v>8.06881790567879</v>
      </c>
      <c r="G458" s="35" t="n">
        <f aca="false">$W$2*E458</f>
        <v>3630.96805755546</v>
      </c>
      <c r="H458" s="33" t="n">
        <f aca="false">E458*TAN(C458*PI()/180)</f>
        <v>-2527.45055523424</v>
      </c>
      <c r="I458" s="35" t="n">
        <f aca="false">$W$2*H458</f>
        <v>-1137.35274985541</v>
      </c>
      <c r="J458" s="36" t="n">
        <v>0.879</v>
      </c>
      <c r="K458" s="35" t="n">
        <f aca="false">(J458-1)/10*$R$2^2*PI()/4</f>
        <v>-98.8725181530433</v>
      </c>
      <c r="L458" s="35" t="n">
        <f aca="false">G458+K458</f>
        <v>3532.09553940241</v>
      </c>
      <c r="M458" s="37" t="n">
        <f aca="false">L458*TAN(C458*PI()/180)</f>
        <v>-1106.38224044195</v>
      </c>
      <c r="N458" s="31"/>
    </row>
    <row r="459" customFormat="false" ht="12.75" hidden="false" customHeight="false" outlineLevel="0" collapsed="false">
      <c r="A459" s="32" t="n">
        <f aca="false">A458+1</f>
        <v>275</v>
      </c>
      <c r="B459" s="33" t="n">
        <f aca="false">S$2+P$2-SQRT(S$2^2-P$2^2*SIN(A459*PI()/180)^2)-P$2*COS(A459*PI()/180)</f>
        <v>44.9961384991811</v>
      </c>
      <c r="C459" s="34" t="n">
        <f aca="false">ASIN($P$2/$S$2*SIN(A459*PI()/180))*180/PI()</f>
        <v>-17.3678410085375</v>
      </c>
      <c r="D459" s="33" t="n">
        <f aca="false">(P$2^2*(PI()*U$2/30)*SIN(A459*PI()/180)*COS(A459*PI()/180)/SQRT(S$2^2-P$2^2*SIN(A459*PI()/180)^2)+P$2*(PI()*U$2/30)*SIN(A459*PI()/180))/1000</f>
        <v>-38.4895256363457</v>
      </c>
      <c r="E459" s="35" t="n">
        <f aca="false">-1*(PI()^2*U$2^2*P$2*COS(PI()*A459/180)/900+SQRT(2)*PI()^2*U$2^2*P$2^2*(4*(2*S$2^2-P$2^2)*COS(PI()*A459/90)+P$2^2*(COS(PI()*A459/45)+3))/(3600*(P$2^2*COS(PI()*A459/90)+2*S$2^2-P$2^2)^(3/2)))/1000</f>
        <v>7424.79706246409</v>
      </c>
      <c r="F459" s="33" t="n">
        <f aca="false">E459/1000</f>
        <v>7.42479706246409</v>
      </c>
      <c r="G459" s="35" t="n">
        <f aca="false">$W$2*E459</f>
        <v>3341.15867810884</v>
      </c>
      <c r="H459" s="33" t="n">
        <f aca="false">E459*TAN(C459*PI()/180)</f>
        <v>-2322.21450067205</v>
      </c>
      <c r="I459" s="35" t="n">
        <f aca="false">$W$2*H459</f>
        <v>-1044.99652530242</v>
      </c>
      <c r="J459" s="36" t="n">
        <v>0.893</v>
      </c>
      <c r="K459" s="35" t="n">
        <f aca="false">(J459-1)/10*$R$2^2*PI()/4</f>
        <v>-87.4327226642614</v>
      </c>
      <c r="L459" s="35" t="n">
        <f aca="false">G459+K459</f>
        <v>3253.72595544458</v>
      </c>
      <c r="M459" s="37" t="n">
        <f aca="false">L459*TAN(C459*PI()/180)</f>
        <v>-1017.65065514651</v>
      </c>
      <c r="N459" s="31"/>
    </row>
    <row r="460" customFormat="false" ht="12.75" hidden="false" customHeight="false" outlineLevel="0" collapsed="false">
      <c r="A460" s="32" t="n">
        <f aca="false">A459+1</f>
        <v>276</v>
      </c>
      <c r="B460" s="33" t="n">
        <f aca="false">S$2+P$2-SQRT(S$2^2-P$2^2*SIN(A460*PI()/180)^2)-P$2*COS(A460*PI()/180)</f>
        <v>44.2400564964951</v>
      </c>
      <c r="C460" s="34" t="n">
        <f aca="false">ASIN($P$2/$S$2*SIN(A460*PI()/180))*180/PI()</f>
        <v>-17.3377521831892</v>
      </c>
      <c r="D460" s="33" t="n">
        <f aca="false">(P$2^2*(PI()*U$2/30)*SIN(A460*PI()/180)*COS(A460*PI()/180)/SQRT(S$2^2-P$2^2*SIN(A460*PI()/180)^2)+P$2*(PI()*U$2/30)*SIN(A460*PI()/180))/1000</f>
        <v>-38.6286928121541</v>
      </c>
      <c r="E460" s="35" t="n">
        <f aca="false">-1*(PI()^2*U$2^2*P$2*COS(PI()*A460/180)/900+SQRT(2)*PI()^2*U$2^2*P$2^2*(4*(2*S$2^2-P$2^2)*COS(PI()*A460/90)+P$2^2*(COS(PI()*A460/45)+3))/(3600*(P$2^2*COS(PI()*A460/90)+2*S$2^2-P$2^2)^(3/2)))/1000</f>
        <v>6768.17939422124</v>
      </c>
      <c r="F460" s="33" t="n">
        <f aca="false">E460/1000</f>
        <v>6.76817939422124</v>
      </c>
      <c r="G460" s="35" t="n">
        <f aca="false">$W$2*E460</f>
        <v>3045.68072739956</v>
      </c>
      <c r="H460" s="33" t="n">
        <f aca="false">E460*TAN(C460*PI()/180)</f>
        <v>-2112.94631514172</v>
      </c>
      <c r="I460" s="35" t="n">
        <f aca="false">$W$2*H460</f>
        <v>-950.825841813772</v>
      </c>
      <c r="J460" s="36" t="n">
        <v>0.907</v>
      </c>
      <c r="K460" s="35" t="n">
        <f aca="false">(J460-1)/10*$R$2^2*PI()/4</f>
        <v>-75.9929271754796</v>
      </c>
      <c r="L460" s="35" t="n">
        <f aca="false">G460+K460</f>
        <v>2969.68780022408</v>
      </c>
      <c r="M460" s="37" t="n">
        <f aca="false">L460*TAN(C460*PI()/180)</f>
        <v>-927.10174023494</v>
      </c>
      <c r="N460" s="31"/>
    </row>
    <row r="461" customFormat="false" ht="12.75" hidden="false" customHeight="false" outlineLevel="0" collapsed="false">
      <c r="A461" s="32" t="n">
        <f aca="false">A460+1</f>
        <v>277</v>
      </c>
      <c r="B461" s="33" t="n">
        <f aca="false">S$2+P$2-SQRT(S$2^2-P$2^2*SIN(A461*PI()/180)^2)-P$2*COS(A461*PI()/180)</f>
        <v>43.4813727428671</v>
      </c>
      <c r="C461" s="34" t="n">
        <f aca="false">ASIN($P$2/$S$2*SIN(A461*PI()/180))*180/PI()</f>
        <v>-17.3022206877338</v>
      </c>
      <c r="D461" s="33" t="n">
        <f aca="false">(P$2^2*(PI()*U$2/30)*SIN(A461*PI()/180)*COS(A461*PI()/180)/SQRT(S$2^2-P$2^2*SIN(A461*PI()/180)^2)+P$2*(PI()*U$2/30)*SIN(A461*PI()/180))/1000</f>
        <v>-38.7548640309628</v>
      </c>
      <c r="E461" s="35" t="n">
        <f aca="false">-1*(PI()^2*U$2^2*P$2*COS(PI()*A461/180)/900+SQRT(2)*PI()^2*U$2^2*P$2^2*(4*(2*S$2^2-P$2^2)*COS(PI()*A461/90)+P$2^2*(COS(PI()*A461/45)+3))/(3600*(P$2^2*COS(PI()*A461/90)+2*S$2^2-P$2^2)^(3/2)))/1000</f>
        <v>6099.26041989523</v>
      </c>
      <c r="F461" s="33" t="n">
        <f aca="false">E461/1000</f>
        <v>6.09926041989523</v>
      </c>
      <c r="G461" s="35" t="n">
        <f aca="false">$W$2*E461</f>
        <v>2744.66718895285</v>
      </c>
      <c r="H461" s="33" t="n">
        <f aca="false">E461*TAN(C461*PI()/180)</f>
        <v>-1899.96740697128</v>
      </c>
      <c r="I461" s="35" t="n">
        <f aca="false">$W$2*H461</f>
        <v>-854.985333137074</v>
      </c>
      <c r="J461" s="36" t="n">
        <v>0.893</v>
      </c>
      <c r="K461" s="35" t="n">
        <f aca="false">(J461-1)/10*$R$2^2*PI()/4</f>
        <v>-87.4327226642614</v>
      </c>
      <c r="L461" s="35" t="n">
        <f aca="false">G461+K461</f>
        <v>2657.23446628859</v>
      </c>
      <c r="M461" s="37" t="n">
        <f aca="false">L461*TAN(C461*PI()/180)</f>
        <v>-827.749355013729</v>
      </c>
      <c r="N461" s="31"/>
    </row>
    <row r="462" customFormat="false" ht="12.75" hidden="false" customHeight="false" outlineLevel="0" collapsed="false">
      <c r="A462" s="32" t="n">
        <f aca="false">A461+1</f>
        <v>278</v>
      </c>
      <c r="B462" s="33" t="n">
        <f aca="false">S$2+P$2-SQRT(S$2^2-P$2^2*SIN(A462*PI()/180)^2)-P$2*COS(A462*PI()/180)</f>
        <v>42.7203444057865</v>
      </c>
      <c r="C462" s="34" t="n">
        <f aca="false">ASIN($P$2/$S$2*SIN(A462*PI()/180))*180/PI()</f>
        <v>-17.2612604844798</v>
      </c>
      <c r="D462" s="33" t="n">
        <f aca="false">(P$2^2*(PI()*U$2/30)*SIN(A462*PI()/180)*COS(A462*PI()/180)/SQRT(S$2^2-P$2^2*SIN(A462*PI()/180)^2)+P$2*(PI()*U$2/30)*SIN(A462*PI()/180))/1000</f>
        <v>-38.8678011555658</v>
      </c>
      <c r="E462" s="35" t="n">
        <f aca="false">-1*(PI()^2*U$2^2*P$2*COS(PI()*A462/180)/900+SQRT(2)*PI()^2*U$2^2*P$2^2*(4*(2*S$2^2-P$2^2)*COS(PI()*A462/90)+P$2^2*(COS(PI()*A462/45)+3))/(3600*(P$2^2*COS(PI()*A462/90)+2*S$2^2-P$2^2)^(3/2)))/1000</f>
        <v>5418.35613745408</v>
      </c>
      <c r="F462" s="33" t="n">
        <f aca="false">E462/1000</f>
        <v>5.41835613745408</v>
      </c>
      <c r="G462" s="35" t="n">
        <f aca="false">$W$2*E462</f>
        <v>2438.26026185433</v>
      </c>
      <c r="H462" s="33" t="n">
        <f aca="false">E462*TAN(C462*PI()/180)</f>
        <v>-1683.61192650468</v>
      </c>
      <c r="I462" s="35" t="n">
        <f aca="false">$W$2*H462</f>
        <v>-757.625366927106</v>
      </c>
      <c r="J462" s="36" t="n">
        <v>0.907</v>
      </c>
      <c r="K462" s="35" t="n">
        <f aca="false">(J462-1)/10*$R$2^2*PI()/4</f>
        <v>-75.9929271754796</v>
      </c>
      <c r="L462" s="35" t="n">
        <f aca="false">G462+K462</f>
        <v>2362.26733467885</v>
      </c>
      <c r="M462" s="37" t="n">
        <f aca="false">L462*TAN(C462*PI()/180)</f>
        <v>-734.012559780997</v>
      </c>
      <c r="N462" s="31"/>
    </row>
    <row r="463" customFormat="false" ht="12.75" hidden="false" customHeight="false" outlineLevel="0" collapsed="false">
      <c r="A463" s="32" t="n">
        <f aca="false">A462+1</f>
        <v>279</v>
      </c>
      <c r="B463" s="33" t="n">
        <f aca="false">S$2+P$2-SQRT(S$2^2-P$2^2*SIN(A463*PI()/180)^2)-P$2*COS(A463*PI()/180)</f>
        <v>41.9572332600607</v>
      </c>
      <c r="C463" s="34" t="n">
        <f aca="false">ASIN($P$2/$S$2*SIN(A463*PI()/180))*180/PI()</f>
        <v>-17.2148876452483</v>
      </c>
      <c r="D463" s="33" t="n">
        <f aca="false">(P$2^2*(PI()*U$2/30)*SIN(A463*PI()/180)*COS(A463*PI()/180)/SQRT(S$2^2-P$2^2*SIN(A463*PI()/180)^2)+P$2*(PI()*U$2/30)*SIN(A463*PI()/180))/1000</f>
        <v>-38.9672724422872</v>
      </c>
      <c r="E463" s="35" t="n">
        <f aca="false">-1*(PI()^2*U$2^2*P$2*COS(PI()*A463/180)/900+SQRT(2)*PI()^2*U$2^2*P$2^2*(4*(2*S$2^2-P$2^2)*COS(PI()*A463/90)+P$2^2*(COS(PI()*A463/45)+3))/(3600*(P$2^2*COS(PI()*A463/90)+2*S$2^2-P$2^2)^(3/2)))/1000</f>
        <v>4725.80261696308</v>
      </c>
      <c r="F463" s="33" t="n">
        <f aca="false">E463/1000</f>
        <v>4.72580261696308</v>
      </c>
      <c r="G463" s="35" t="n">
        <f aca="false">$W$2*E463</f>
        <v>2126.61117763339</v>
      </c>
      <c r="H463" s="33" t="n">
        <f aca="false">E463*TAN(C463*PI()/180)</f>
        <v>-1464.2259967131</v>
      </c>
      <c r="I463" s="35" t="n">
        <f aca="false">$W$2*H463</f>
        <v>-658.901698520896</v>
      </c>
      <c r="J463" s="36" t="n">
        <v>0.86525</v>
      </c>
      <c r="K463" s="35" t="n">
        <f aca="false">(J463-1)/10*$R$2^2*PI()/4</f>
        <v>-110.108031579526</v>
      </c>
      <c r="L463" s="35" t="n">
        <f aca="false">G463+K463</f>
        <v>2016.50314605386</v>
      </c>
      <c r="M463" s="37" t="n">
        <f aca="false">L463*TAN(C463*PI()/180)</f>
        <v>-624.786214791859</v>
      </c>
      <c r="N463" s="31"/>
    </row>
    <row r="464" customFormat="false" ht="12.75" hidden="false" customHeight="false" outlineLevel="0" collapsed="false">
      <c r="A464" s="32" t="n">
        <f aca="false">A463+1</f>
        <v>280</v>
      </c>
      <c r="B464" s="33" t="n">
        <f aca="false">S$2+P$2-SQRT(S$2^2-P$2^2*SIN(A464*PI()/180)^2)-P$2*COS(A464*PI()/180)</f>
        <v>41.1923055586226</v>
      </c>
      <c r="C464" s="34" t="n">
        <f aca="false">ASIN($P$2/$S$2*SIN(A464*PI()/180))*180/PI()</f>
        <v>-17.1631203350885</v>
      </c>
      <c r="D464" s="33" t="n">
        <f aca="false">(P$2^2*(PI()*U$2/30)*SIN(A464*PI()/180)*COS(A464*PI()/180)/SQRT(S$2^2-P$2^2*SIN(A464*PI()/180)^2)+P$2*(PI()*U$2/30)*SIN(A464*PI()/180))/1000</f>
        <v>-39.0530529301555</v>
      </c>
      <c r="E464" s="35" t="n">
        <f aca="false">-1*(PI()^2*U$2^2*P$2*COS(PI()*A464/180)/900+SQRT(2)*PI()^2*U$2^2*P$2^2*(4*(2*S$2^2-P$2^2)*COS(PI()*A464/90)+P$2^2*(COS(PI()*A464/45)+3))/(3600*(P$2^2*COS(PI()*A464/90)+2*S$2^2-P$2^2)^(3/2)))/1000</f>
        <v>4021.95554414449</v>
      </c>
      <c r="F464" s="33" t="n">
        <f aca="false">E464/1000</f>
        <v>4.02195554414449</v>
      </c>
      <c r="G464" s="35" t="n">
        <f aca="false">$W$2*E464</f>
        <v>1809.87999486502</v>
      </c>
      <c r="H464" s="33" t="n">
        <f aca="false">E464*TAN(C464*PI()/180)</f>
        <v>-1242.16689405169</v>
      </c>
      <c r="I464" s="35" t="n">
        <f aca="false">$W$2*H464</f>
        <v>-558.97510232326</v>
      </c>
      <c r="J464" s="36" t="n">
        <v>0.893</v>
      </c>
      <c r="K464" s="35" t="n">
        <f aca="false">(J464-1)/10*$R$2^2*PI()/4</f>
        <v>-87.4327226642614</v>
      </c>
      <c r="L464" s="35" t="n">
        <f aca="false">G464+K464</f>
        <v>1722.44727220076</v>
      </c>
      <c r="M464" s="37" t="n">
        <f aca="false">L464*TAN(C464*PI()/180)</f>
        <v>-531.9718119193</v>
      </c>
      <c r="N464" s="31"/>
    </row>
    <row r="465" customFormat="false" ht="12.75" hidden="false" customHeight="false" outlineLevel="0" collapsed="false">
      <c r="A465" s="32" t="n">
        <f aca="false">A464+1</f>
        <v>281</v>
      </c>
      <c r="B465" s="33" t="n">
        <f aca="false">S$2+P$2-SQRT(S$2^2-P$2^2*SIN(A465*PI()/180)^2)-P$2*COS(A465*PI()/180)</f>
        <v>40.4258318957963</v>
      </c>
      <c r="C465" s="34" t="n">
        <f aca="false">ASIN($P$2/$S$2*SIN(A465*PI()/180))*180/PI()</f>
        <v>-17.1059787939744</v>
      </c>
      <c r="D465" s="33" t="n">
        <f aca="false">(P$2^2*(PI()*U$2/30)*SIN(A465*PI()/180)*COS(A465*PI()/180)/SQRT(S$2^2-P$2^2*SIN(A465*PI()/180)^2)+P$2*(PI()*U$2/30)*SIN(A465*PI()/180))/1000</f>
        <v>-39.1249248206597</v>
      </c>
      <c r="E465" s="35" t="n">
        <f aca="false">-1*(PI()^2*U$2^2*P$2*COS(PI()*A465/180)/900+SQRT(2)*PI()^2*U$2^2*P$2^2*(4*(2*S$2^2-P$2^2)*COS(PI()*A465/90)+P$2^2*(COS(PI()*A465/45)+3))/(3600*(P$2^2*COS(PI()*A465/90)+2*S$2^2-P$2^2)^(3/2)))/1000</f>
        <v>3307.18971637277</v>
      </c>
      <c r="F465" s="33" t="n">
        <f aca="false">E465/1000</f>
        <v>3.30718971637277</v>
      </c>
      <c r="G465" s="35" t="n">
        <f aca="false">$W$2*E465</f>
        <v>1488.23537236775</v>
      </c>
      <c r="H465" s="33" t="n">
        <f aca="false">E465*TAN(C465*PI()/180)</f>
        <v>-1017.80218312977</v>
      </c>
      <c r="I465" s="35" t="n">
        <f aca="false">$W$2*H465</f>
        <v>-458.010982408395</v>
      </c>
      <c r="J465" s="36" t="n">
        <v>0.879</v>
      </c>
      <c r="K465" s="35" t="n">
        <f aca="false">(J465-1)/10*$R$2^2*PI()/4</f>
        <v>-98.8725181530433</v>
      </c>
      <c r="L465" s="35" t="n">
        <f aca="false">G465+K465</f>
        <v>1389.3628542147</v>
      </c>
      <c r="M465" s="37" t="n">
        <f aca="false">L465*TAN(C465*PI()/180)</f>
        <v>-427.582530018892</v>
      </c>
      <c r="N465" s="31"/>
    </row>
    <row r="466" customFormat="false" ht="12.75" hidden="false" customHeight="false" outlineLevel="0" collapsed="false">
      <c r="A466" s="32" t="n">
        <f aca="false">A465+1</f>
        <v>282</v>
      </c>
      <c r="B466" s="33" t="n">
        <f aca="false">S$2+P$2-SQRT(S$2^2-P$2^2*SIN(A466*PI()/180)^2)-P$2*COS(A466*PI()/180)</f>
        <v>39.6580870632179</v>
      </c>
      <c r="C466" s="34" t="n">
        <f aca="false">ASIN($P$2/$S$2*SIN(A466*PI()/180))*180/PI()</f>
        <v>-17.0434853165355</v>
      </c>
      <c r="D466" s="33" t="n">
        <f aca="false">(P$2^2*(PI()*U$2/30)*SIN(A466*PI()/180)*COS(A466*PI()/180)/SQRT(S$2^2-P$2^2*SIN(A466*PI()/180)^2)+P$2*(PI()*U$2/30)*SIN(A466*PI()/180))/1000</f>
        <v>-39.1826778471734</v>
      </c>
      <c r="E466" s="35" t="n">
        <f aca="false">-1*(PI()^2*U$2^2*P$2*COS(PI()*A466/180)/900+SQRT(2)*PI()^2*U$2^2*P$2^2*(4*(2*S$2^2-P$2^2)*COS(PI()*A466/90)+P$2^2*(COS(PI()*A466/45)+3))/(3600*(P$2^2*COS(PI()*A466/90)+2*S$2^2-P$2^2)^(3/2)))/1000</f>
        <v>2581.89849326625</v>
      </c>
      <c r="F466" s="33" t="n">
        <f aca="false">E466/1000</f>
        <v>2.58189849326625</v>
      </c>
      <c r="G466" s="35" t="n">
        <f aca="false">$W$2*E466</f>
        <v>1161.85432196981</v>
      </c>
      <c r="H466" s="33" t="n">
        <f aca="false">E466*TAN(C466*PI()/180)</f>
        <v>-791.508809014284</v>
      </c>
      <c r="I466" s="35" t="n">
        <f aca="false">$W$2*H466</f>
        <v>-356.178964056428</v>
      </c>
      <c r="J466" s="36" t="n">
        <v>0.907</v>
      </c>
      <c r="K466" s="35" t="n">
        <f aca="false">(J466-1)/10*$R$2^2*PI()/4</f>
        <v>-75.9929271754796</v>
      </c>
      <c r="L466" s="35" t="n">
        <f aca="false">G466+K466</f>
        <v>1085.86139479433</v>
      </c>
      <c r="M466" s="37" t="n">
        <f aca="false">L466*TAN(C466*PI()/180)</f>
        <v>-332.882513231949</v>
      </c>
      <c r="N466" s="31"/>
    </row>
    <row r="467" customFormat="false" ht="12.75" hidden="false" customHeight="false" outlineLevel="0" collapsed="false">
      <c r="A467" s="32" t="n">
        <f aca="false">A466+1</f>
        <v>283</v>
      </c>
      <c r="B467" s="33" t="n">
        <f aca="false">S$2+P$2-SQRT(S$2^2-P$2^2*SIN(A467*PI()/180)^2)-P$2*COS(A467*PI()/180)</f>
        <v>38.8893498986202</v>
      </c>
      <c r="C467" s="34" t="n">
        <f aca="false">ASIN($P$2/$S$2*SIN(A467*PI()/180))*180/PI()</f>
        <v>-16.9756642298853</v>
      </c>
      <c r="D467" s="33" t="n">
        <f aca="false">(P$2^2*(PI()*U$2/30)*SIN(A467*PI()/180)*COS(A467*PI()/180)/SQRT(S$2^2-P$2^2*SIN(A467*PI()/180)^2)+P$2*(PI()*U$2/30)*SIN(A467*PI()/180))/1000</f>
        <v>-39.2261096331801</v>
      </c>
      <c r="E467" s="35" t="n">
        <f aca="false">-1*(PI()^2*U$2^2*P$2*COS(PI()*A467/180)/900+SQRT(2)*PI()^2*U$2^2*P$2^2*(4*(2*S$2^2-P$2^2)*COS(PI()*A467/90)+P$2^2*(COS(PI()*A467/45)+3))/(3600*(P$2^2*COS(PI()*A467/90)+2*S$2^2-P$2^2)^(3/2)))/1000</f>
        <v>1846.49320422812</v>
      </c>
      <c r="F467" s="33" t="n">
        <f aca="false">E467/1000</f>
        <v>1.84649320422812</v>
      </c>
      <c r="G467" s="35" t="n">
        <f aca="false">$W$2*E467</f>
        <v>830.921941902654</v>
      </c>
      <c r="H467" s="33" t="n">
        <f aca="false">E467*TAN(C467*PI()/180)</f>
        <v>-563.672151207354</v>
      </c>
      <c r="I467" s="35" t="n">
        <f aca="false">$W$2*H467</f>
        <v>-253.652468043309</v>
      </c>
      <c r="J467" s="36" t="n">
        <v>0.893</v>
      </c>
      <c r="K467" s="35" t="n">
        <f aca="false">(J467-1)/10*$R$2^2*PI()/4</f>
        <v>-87.4327226642614</v>
      </c>
      <c r="L467" s="35" t="n">
        <f aca="false">G467+K467</f>
        <v>743.489219238392</v>
      </c>
      <c r="M467" s="37" t="n">
        <f aca="false">L467*TAN(C467*PI()/180)</f>
        <v>-226.962204165148</v>
      </c>
      <c r="N467" s="31"/>
    </row>
    <row r="468" customFormat="false" ht="12.75" hidden="false" customHeight="false" outlineLevel="0" collapsed="false">
      <c r="A468" s="32" t="n">
        <f aca="false">A467+1</f>
        <v>284</v>
      </c>
      <c r="B468" s="33" t="n">
        <f aca="false">S$2+P$2-SQRT(S$2^2-P$2^2*SIN(A468*PI()/180)^2)-P$2*COS(A468*PI()/180)</f>
        <v>38.1199031277103</v>
      </c>
      <c r="C468" s="34" t="n">
        <f aca="false">ASIN($P$2/$S$2*SIN(A468*PI()/180))*180/PI()</f>
        <v>-16.9025418696098</v>
      </c>
      <c r="D468" s="33" t="n">
        <f aca="false">(P$2^2*(PI()*U$2/30)*SIN(A468*PI()/180)*COS(A468*PI()/180)/SQRT(S$2^2-P$2^2*SIN(A468*PI()/180)^2)+P$2*(PI()*U$2/30)*SIN(A468*PI()/180))/1000</f>
        <v>-39.2550260384804</v>
      </c>
      <c r="E468" s="35" t="n">
        <f aca="false">-1*(PI()^2*U$2^2*P$2*COS(PI()*A468/180)/900+SQRT(2)*PI()^2*U$2^2*P$2^2*(4*(2*S$2^2-P$2^2)*COS(PI()*A468/90)+P$2^2*(COS(PI()*A468/45)+3))/(3600*(P$2^2*COS(PI()*A468/90)+2*S$2^2-P$2^2)^(3/2)))/1000</f>
        <v>1101.40251546504</v>
      </c>
      <c r="F468" s="33" t="n">
        <f aca="false">E468/1000</f>
        <v>1.10140251546504</v>
      </c>
      <c r="G468" s="35" t="n">
        <f aca="false">$W$2*E468</f>
        <v>495.631131959269</v>
      </c>
      <c r="H468" s="33" t="n">
        <f aca="false">E468*TAN(C468*PI()/180)</f>
        <v>-334.68504352919</v>
      </c>
      <c r="I468" s="35" t="n">
        <f aca="false">$W$2*H468</f>
        <v>-150.608269588136</v>
      </c>
      <c r="J468" s="36" t="n">
        <v>0.893</v>
      </c>
      <c r="K468" s="35" t="n">
        <f aca="false">(J468-1)/10*$R$2^2*PI()/4</f>
        <v>-87.4327226642614</v>
      </c>
      <c r="L468" s="35" t="n">
        <f aca="false">G468+K468</f>
        <v>408.198409295008</v>
      </c>
      <c r="M468" s="37" t="n">
        <f aca="false">L468*TAN(C468*PI()/180)</f>
        <v>-124.039940407946</v>
      </c>
      <c r="N468" s="31"/>
    </row>
    <row r="469" customFormat="false" ht="12.75" hidden="false" customHeight="false" outlineLevel="0" collapsed="false">
      <c r="A469" s="32" t="n">
        <f aca="false">A468+1</f>
        <v>285</v>
      </c>
      <c r="B469" s="33" t="n">
        <f aca="false">S$2+P$2-SQRT(S$2^2-P$2^2*SIN(A469*PI()/180)^2)-P$2*COS(A469*PI()/180)</f>
        <v>37.3500331993827</v>
      </c>
      <c r="C469" s="34" t="n">
        <f aca="false">ASIN($P$2/$S$2*SIN(A469*PI()/180))*180/PI()</f>
        <v>-16.8241465539903</v>
      </c>
      <c r="D469" s="33" t="n">
        <f aca="false">(P$2^2*(PI()*U$2/30)*SIN(A469*PI()/180)*COS(A469*PI()/180)/SQRT(S$2^2-P$2^2*SIN(A469*PI()/180)^2)+P$2*(PI()*U$2/30)*SIN(A469*PI()/180))/1000</f>
        <v>-39.2692414926123</v>
      </c>
      <c r="E469" s="35" t="n">
        <f aca="false">-1*(PI()^2*U$2^2*P$2*COS(PI()*A469/180)/900+SQRT(2)*PI()^2*U$2^2*P$2^2*(4*(2*S$2^2-P$2^2)*COS(PI()*A469/90)+P$2^2*(COS(PI()*A469/45)+3))/(3600*(P$2^2*COS(PI()*A469/90)+2*S$2^2-P$2^2)^(3/2)))/1000</f>
        <v>347.071759166025</v>
      </c>
      <c r="F469" s="33" t="n">
        <f aca="false">E469/1000</f>
        <v>0.347071759166025</v>
      </c>
      <c r="G469" s="35" t="n">
        <f aca="false">$W$2*E469</f>
        <v>156.182291624711</v>
      </c>
      <c r="H469" s="33" t="n">
        <f aca="false">E469*TAN(C469*PI()/180)</f>
        <v>-104.946764294749</v>
      </c>
      <c r="I469" s="35" t="n">
        <f aca="false">$W$2*H469</f>
        <v>-47.2260439326369</v>
      </c>
      <c r="J469" s="36" t="n">
        <v>0.893</v>
      </c>
      <c r="K469" s="35" t="n">
        <f aca="false">(J469-1)/10*$R$2^2*PI()/4</f>
        <v>-87.4327226642614</v>
      </c>
      <c r="L469" s="35" t="n">
        <f aca="false">G469+K469</f>
        <v>68.7495689604496</v>
      </c>
      <c r="M469" s="37" t="n">
        <f aca="false">L469*TAN(C469*PI()/180)</f>
        <v>-20.7883373351806</v>
      </c>
      <c r="N469" s="31"/>
    </row>
    <row r="470" customFormat="false" ht="12.75" hidden="false" customHeight="false" outlineLevel="0" collapsed="false">
      <c r="A470" s="32" t="n">
        <f aca="false">A469+1</f>
        <v>286</v>
      </c>
      <c r="B470" s="33" t="n">
        <f aca="false">S$2+P$2-SQRT(S$2^2-P$2^2*SIN(A470*PI()/180)^2)-P$2*COS(A470*PI()/180)</f>
        <v>36.5800301145264</v>
      </c>
      <c r="C470" s="34" t="n">
        <f aca="false">ASIN($P$2/$S$2*SIN(A470*PI()/180))*180/PI()</f>
        <v>-16.7405085565325</v>
      </c>
      <c r="D470" s="33" t="n">
        <f aca="false">(P$2^2*(PI()*U$2/30)*SIN(A470*PI()/180)*COS(A470*PI()/180)/SQRT(S$2^2-P$2^2*SIN(A470*PI()/180)^2)+P$2*(PI()*U$2/30)*SIN(A470*PI()/180))/1000</f>
        <v>-39.2685793147698</v>
      </c>
      <c r="E470" s="35" t="n">
        <f aca="false">-1*(PI()^2*U$2^2*P$2*COS(PI()*A470/180)/900+SQRT(2)*PI()^2*U$2^2*P$2^2*(4*(2*S$2^2-P$2^2)*COS(PI()*A470/90)+P$2^2*(COS(PI()*A470/45)+3))/(3600*(P$2^2*COS(PI()*A470/90)+2*S$2^2-P$2^2)^(3/2)))/1000</f>
        <v>-416.037772338713</v>
      </c>
      <c r="F470" s="33" t="n">
        <f aca="false">E470/1000</f>
        <v>-0.416037772338713</v>
      </c>
      <c r="G470" s="35" t="n">
        <f aca="false">$W$2*E470</f>
        <v>-187.216997552421</v>
      </c>
      <c r="H470" s="33" t="n">
        <f aca="false">E470*TAN(C470*PI()/180)</f>
        <v>125.137998702976</v>
      </c>
      <c r="I470" s="35" t="n">
        <f aca="false">$W$2*H470</f>
        <v>56.3120994163393</v>
      </c>
      <c r="J470" s="36" t="n">
        <v>0.893</v>
      </c>
      <c r="K470" s="35" t="n">
        <f aca="false">(J470-1)/10*$R$2^2*PI()/4</f>
        <v>-87.4327226642614</v>
      </c>
      <c r="L470" s="35" t="n">
        <f aca="false">G470+K470</f>
        <v>-274.649720216682</v>
      </c>
      <c r="M470" s="37" t="n">
        <f aca="false">L470*TAN(C470*PI()/180)</f>
        <v>82.6105671584711</v>
      </c>
      <c r="N470" s="31"/>
    </row>
    <row r="471" customFormat="false" ht="12.75" hidden="false" customHeight="false" outlineLevel="0" collapsed="false">
      <c r="A471" s="32" t="n">
        <f aca="false">A470+1</f>
        <v>287</v>
      </c>
      <c r="B471" s="33" t="n">
        <f aca="false">S$2+P$2-SQRT(S$2^2-P$2^2*SIN(A471*PI()/180)^2)-P$2*COS(A471*PI()/180)</f>
        <v>35.8101872486965</v>
      </c>
      <c r="C471" s="34" t="n">
        <f aca="false">ASIN($P$2/$S$2*SIN(A471*PI()/180))*180/PI()</f>
        <v>-16.6516600768822</v>
      </c>
      <c r="D471" s="33" t="n">
        <f aca="false">(P$2^2*(PI()*U$2/30)*SIN(A471*PI()/180)*COS(A471*PI()/180)/SQRT(S$2^2-P$2^2*SIN(A471*PI()/180)^2)+P$2*(PI()*U$2/30)*SIN(A471*PI()/180))/1000</f>
        <v>-39.2528720195623</v>
      </c>
      <c r="E471" s="35" t="n">
        <f aca="false">-1*(PI()^2*U$2^2*P$2*COS(PI()*A471/180)/900+SQRT(2)*PI()^2*U$2^2*P$2^2*(4*(2*S$2^2-P$2^2)*COS(PI()*A471/90)+P$2^2*(COS(PI()*A471/45)+3))/(3600*(P$2^2*COS(PI()*A471/90)+2*S$2^2-P$2^2)^(3/2)))/1000</f>
        <v>-1187.44956450672</v>
      </c>
      <c r="F471" s="33" t="n">
        <f aca="false">E471/1000</f>
        <v>-1.18744956450672</v>
      </c>
      <c r="G471" s="35" t="n">
        <f aca="false">$W$2*E471</f>
        <v>-534.352304028026</v>
      </c>
      <c r="H471" s="33" t="n">
        <f aca="false">E471*TAN(C471*PI()/180)</f>
        <v>355.160203800727</v>
      </c>
      <c r="I471" s="35" t="n">
        <f aca="false">$W$2*H471</f>
        <v>159.822091710327</v>
      </c>
      <c r="J471" s="36" t="n">
        <v>0.893</v>
      </c>
      <c r="K471" s="35" t="n">
        <f aca="false">(J471-1)/10*$R$2^2*PI()/4</f>
        <v>-87.4327226642614</v>
      </c>
      <c r="L471" s="35" t="n">
        <f aca="false">G471+K471</f>
        <v>-621.785026692288</v>
      </c>
      <c r="M471" s="37" t="n">
        <f aca="false">L471*TAN(C471*PI()/180)</f>
        <v>185.972780150885</v>
      </c>
      <c r="N471" s="31"/>
    </row>
    <row r="472" customFormat="false" ht="12.75" hidden="false" customHeight="false" outlineLevel="0" collapsed="false">
      <c r="A472" s="32" t="n">
        <f aca="false">A471+1</f>
        <v>288</v>
      </c>
      <c r="B472" s="33" t="n">
        <f aca="false">S$2+P$2-SQRT(S$2^2-P$2^2*SIN(A472*PI()/180)^2)-P$2*COS(A472*PI()/180)</f>
        <v>35.0408011689345</v>
      </c>
      <c r="C472" s="34" t="n">
        <f aca="false">ASIN($P$2/$S$2*SIN(A472*PI()/180))*180/PI()</f>
        <v>-16.5576352102111</v>
      </c>
      <c r="D472" s="33" t="n">
        <f aca="false">(P$2^2*(PI()*U$2/30)*SIN(A472*PI()/180)*COS(A472*PI()/180)/SQRT(S$2^2-P$2^2*SIN(A472*PI()/180)^2)+P$2*(PI()*U$2/30)*SIN(A472*PI()/180))/1000</f>
        <v>-39.2219616080153</v>
      </c>
      <c r="E472" s="35" t="n">
        <f aca="false">-1*(PI()^2*U$2^2*P$2*COS(PI()*A472/180)/900+SQRT(2)*PI()^2*U$2^2*P$2^2*(4*(2*S$2^2-P$2^2)*COS(PI()*A472/90)+P$2^2*(COS(PI()*A472/45)+3))/(3600*(P$2^2*COS(PI()*A472/90)+2*S$2^2-P$2^2)^(3/2)))/1000</f>
        <v>-1966.67264757271</v>
      </c>
      <c r="F472" s="33" t="n">
        <f aca="false">E472/1000</f>
        <v>-1.96667264757271</v>
      </c>
      <c r="G472" s="35" t="n">
        <f aca="false">$W$2*E472</f>
        <v>-885.002691407719</v>
      </c>
      <c r="H472" s="33" t="n">
        <f aca="false">E472*TAN(C472*PI()/180)</f>
        <v>584.707527004977</v>
      </c>
      <c r="I472" s="35" t="n">
        <f aca="false">$W$2*H472</f>
        <v>263.11838715224</v>
      </c>
      <c r="J472" s="36" t="n">
        <v>0.893</v>
      </c>
      <c r="K472" s="35" t="n">
        <f aca="false">(J472-1)/10*$R$2^2*PI()/4</f>
        <v>-87.4327226642614</v>
      </c>
      <c r="L472" s="35" t="n">
        <f aca="false">G472+K472</f>
        <v>-972.43541407198</v>
      </c>
      <c r="M472" s="37" t="n">
        <f aca="false">L472*TAN(C472*PI()/180)</f>
        <v>289.112835751211</v>
      </c>
      <c r="N472" s="31"/>
    </row>
    <row r="473" customFormat="false" ht="12.75" hidden="false" customHeight="false" outlineLevel="0" collapsed="false">
      <c r="A473" s="32" t="n">
        <f aca="false">A472+1</f>
        <v>289</v>
      </c>
      <c r="B473" s="33" t="n">
        <f aca="false">S$2+P$2-SQRT(S$2^2-P$2^2*SIN(A473*PI()/180)^2)-P$2*COS(A473*PI()/180)</f>
        <v>34.2721714450315</v>
      </c>
      <c r="C473" s="34" t="n">
        <f aca="false">ASIN($P$2/$S$2*SIN(A473*PI()/180))*180/PI()</f>
        <v>-16.4584699151579</v>
      </c>
      <c r="D473" s="33" t="n">
        <f aca="false">(P$2^2*(PI()*U$2/30)*SIN(A473*PI()/180)*COS(A473*PI()/180)/SQRT(S$2^2-P$2^2*SIN(A473*PI()/180)^2)+P$2*(PI()*U$2/30)*SIN(A473*PI()/180))/1000</f>
        <v>-39.1756998432709</v>
      </c>
      <c r="E473" s="35" t="n">
        <f aca="false">-1*(PI()^2*U$2^2*P$2*COS(PI()*A473/180)/900+SQRT(2)*PI()^2*U$2^2*P$2^2*(4*(2*S$2^2-P$2^2)*COS(PI()*A473/90)+P$2^2*(COS(PI()*A473/45)+3))/(3600*(P$2^2*COS(PI()*A473/90)+2*S$2^2-P$2^2)^(3/2)))/1000</f>
        <v>-2753.20238950005</v>
      </c>
      <c r="F473" s="33" t="n">
        <f aca="false">E473/1000</f>
        <v>-2.75320238950005</v>
      </c>
      <c r="G473" s="35" t="n">
        <f aca="false">$W$2*E473</f>
        <v>-1238.94107527502</v>
      </c>
      <c r="H473" s="33" t="n">
        <f aca="false">E473*TAN(C473*PI()/180)</f>
        <v>813.365444783532</v>
      </c>
      <c r="I473" s="35" t="n">
        <f aca="false">$W$2*H473</f>
        <v>366.01445015259</v>
      </c>
      <c r="J473" s="36" t="n">
        <v>0.893</v>
      </c>
      <c r="K473" s="35" t="n">
        <f aca="false">(J473-1)/10*$R$2^2*PI()/4</f>
        <v>-87.4327226642614</v>
      </c>
      <c r="L473" s="35" t="n">
        <f aca="false">G473+K473</f>
        <v>-1326.37379793929</v>
      </c>
      <c r="M473" s="37" t="n">
        <f aca="false">L473*TAN(C473*PI()/180)</f>
        <v>391.844282216394</v>
      </c>
      <c r="N473" s="31"/>
    </row>
    <row r="474" customFormat="false" ht="12.75" hidden="false" customHeight="false" outlineLevel="0" collapsed="false">
      <c r="A474" s="32" t="n">
        <f aca="false">A473+1</f>
        <v>290</v>
      </c>
      <c r="B474" s="33" t="n">
        <f aca="false">S$2+P$2-SQRT(S$2^2-P$2^2*SIN(A474*PI()/180)^2)-P$2*COS(A474*PI()/180)</f>
        <v>33.50460045554</v>
      </c>
      <c r="C474" s="34" t="n">
        <f aca="false">ASIN($P$2/$S$2*SIN(A474*PI()/180))*180/PI()</f>
        <v>-16.3542019804131</v>
      </c>
      <c r="D474" s="33" t="n">
        <f aca="false">(P$2^2*(PI()*U$2/30)*SIN(A474*PI()/180)*COS(A474*PI()/180)/SQRT(S$2^2-P$2^2*SIN(A474*PI()/180)^2)+P$2*(PI()*U$2/30)*SIN(A474*PI()/180))/1000</f>
        <v>-39.1139485105136</v>
      </c>
      <c r="E474" s="35" t="n">
        <f aca="false">-1*(PI()^2*U$2^2*P$2*COS(PI()*A474/180)/900+SQRT(2)*PI()^2*U$2^2*P$2^2*(4*(2*S$2^2-P$2^2)*COS(PI()*A474/90)+P$2^2*(COS(PI()*A474/45)+3))/(3600*(P$2^2*COS(PI()*A474/90)+2*S$2^2-P$2^2)^(3/2)))/1000</f>
        <v>-3546.52131174549</v>
      </c>
      <c r="F474" s="33" t="n">
        <f aca="false">E474/1000</f>
        <v>-3.54652131174549</v>
      </c>
      <c r="G474" s="35" t="n">
        <f aca="false">$W$2*E474</f>
        <v>-1595.93459028547</v>
      </c>
      <c r="H474" s="33" t="n">
        <f aca="false">E474*TAN(C474*PI()/180)</f>
        <v>1040.71832343908</v>
      </c>
      <c r="I474" s="35" t="n">
        <f aca="false">$W$2*H474</f>
        <v>468.323245547585</v>
      </c>
      <c r="J474" s="36" t="n">
        <v>0.907</v>
      </c>
      <c r="K474" s="35" t="n">
        <f aca="false">(J474-1)/10*$R$2^2*PI()/4</f>
        <v>-75.9929271754796</v>
      </c>
      <c r="L474" s="35" t="n">
        <f aca="false">G474+K474</f>
        <v>-1671.92751746095</v>
      </c>
      <c r="M474" s="37" t="n">
        <f aca="false">L474*TAN(C474*PI()/180)</f>
        <v>490.623190990284</v>
      </c>
      <c r="N474" s="31"/>
    </row>
    <row r="475" customFormat="false" ht="12.75" hidden="false" customHeight="false" outlineLevel="0" collapsed="false">
      <c r="A475" s="32" t="n">
        <f aca="false">A474+1</f>
        <v>291</v>
      </c>
      <c r="B475" s="33" t="n">
        <f aca="false">S$2+P$2-SQRT(S$2^2-P$2^2*SIN(A475*PI()/180)^2)-P$2*COS(A475*PI()/180)</f>
        <v>32.7383931888472</v>
      </c>
      <c r="C475" s="34" t="n">
        <f aca="false">ASIN($P$2/$S$2*SIN(A475*PI()/180))*180/PI()</f>
        <v>-16.2448709900413</v>
      </c>
      <c r="D475" s="33" t="n">
        <f aca="false">(P$2^2*(PI()*U$2/30)*SIN(A475*PI()/180)*COS(A475*PI()/180)/SQRT(S$2^2-P$2^2*SIN(A475*PI()/180)^2)+P$2*(PI()*U$2/30)*SIN(A475*PI()/180))/1000</f>
        <v>-39.0365796607012</v>
      </c>
      <c r="E475" s="35" t="n">
        <f aca="false">-1*(PI()^2*U$2^2*P$2*COS(PI()*A475/180)/900+SQRT(2)*PI()^2*U$2^2*P$2^2*(4*(2*S$2^2-P$2^2)*COS(PI()*A475/90)+P$2^2*(COS(PI()*A475/45)+3))/(3600*(P$2^2*COS(PI()*A475/90)+2*S$2^2-P$2^2)^(3/2)))/1000</f>
        <v>-4346.09992465842</v>
      </c>
      <c r="F475" s="33" t="n">
        <f aca="false">E475/1000</f>
        <v>-4.34609992465842</v>
      </c>
      <c r="G475" s="35" t="n">
        <f aca="false">$W$2*E475</f>
        <v>-1955.74496609629</v>
      </c>
      <c r="H475" s="33" t="n">
        <f aca="false">E475*TAN(C475*PI()/180)</f>
        <v>1266.35051043836</v>
      </c>
      <c r="I475" s="35" t="n">
        <f aca="false">$W$2*H475</f>
        <v>569.85772969726</v>
      </c>
      <c r="J475" s="36" t="n">
        <v>0.893</v>
      </c>
      <c r="K475" s="35" t="n">
        <f aca="false">(J475-1)/10*$R$2^2*PI()/4</f>
        <v>-87.4327226642614</v>
      </c>
      <c r="L475" s="35" t="n">
        <f aca="false">G475+K475</f>
        <v>-2043.17768876055</v>
      </c>
      <c r="M475" s="37" t="n">
        <f aca="false">L475*TAN(C475*PI()/180)</f>
        <v>595.333552824729</v>
      </c>
      <c r="N475" s="31"/>
    </row>
    <row r="476" customFormat="false" ht="12.75" hidden="false" customHeight="false" outlineLevel="0" collapsed="false">
      <c r="A476" s="32" t="n">
        <f aca="false">A475+1</f>
        <v>292</v>
      </c>
      <c r="B476" s="33" t="n">
        <f aca="false">S$2+P$2-SQRT(S$2^2-P$2^2*SIN(A476*PI()/180)^2)-P$2*COS(A476*PI()/180)</f>
        <v>31.9738570396301</v>
      </c>
      <c r="C476" s="34" t="n">
        <f aca="false">ASIN($P$2/$S$2*SIN(A476*PI()/180))*180/PI()</f>
        <v>-16.1305182876319</v>
      </c>
      <c r="D476" s="33" t="n">
        <f aca="false">(P$2^2*(PI()*U$2/30)*SIN(A476*PI()/180)*COS(A476*PI()/180)/SQRT(S$2^2-P$2^2*SIN(A476*PI()/180)^2)+P$2*(PI()*U$2/30)*SIN(A476*PI()/180))/1000</f>
        <v>-38.9434758377496</v>
      </c>
      <c r="E476" s="35" t="n">
        <f aca="false">-1*(PI()^2*U$2^2*P$2*COS(PI()*A476/180)/900+SQRT(2)*PI()^2*U$2^2*P$2^2*(4*(2*S$2^2-P$2^2)*COS(PI()*A476/90)+P$2^2*(COS(PI()*A476/45)+3))/(3600*(P$2^2*COS(PI()*A476/90)+2*S$2^2-P$2^2)^(3/2)))/1000</f>
        <v>-5151.39757932807</v>
      </c>
      <c r="F476" s="33" t="n">
        <f aca="false">E476/1000</f>
        <v>-5.15139757932807</v>
      </c>
      <c r="G476" s="35" t="n">
        <f aca="false">$W$2*E476</f>
        <v>-2318.12891069763</v>
      </c>
      <c r="H476" s="33" t="n">
        <f aca="false">E476*TAN(C476*PI()/180)</f>
        <v>1489.84742314504</v>
      </c>
      <c r="I476" s="35" t="n">
        <f aca="false">$W$2*H476</f>
        <v>670.431340415269</v>
      </c>
      <c r="J476" s="36" t="n">
        <v>0.907</v>
      </c>
      <c r="K476" s="35" t="n">
        <f aca="false">(J476-1)/10*$R$2^2*PI()/4</f>
        <v>-75.9929271754796</v>
      </c>
      <c r="L476" s="35" t="n">
        <f aca="false">G476+K476</f>
        <v>-2394.12183787311</v>
      </c>
      <c r="M476" s="37" t="n">
        <f aca="false">L476*TAN(C476*PI()/180)</f>
        <v>692.409427912139</v>
      </c>
      <c r="N476" s="31"/>
    </row>
    <row r="477" customFormat="false" ht="12.75" hidden="false" customHeight="false" outlineLevel="0" collapsed="false">
      <c r="A477" s="32" t="n">
        <f aca="false">A476+1</f>
        <v>293</v>
      </c>
      <c r="B477" s="33" t="n">
        <f aca="false">S$2+P$2-SQRT(S$2^2-P$2^2*SIN(A477*PI()/180)^2)-P$2*COS(A477*PI()/180)</f>
        <v>31.2113016010217</v>
      </c>
      <c r="C477" s="34" t="n">
        <f aca="false">ASIN($P$2/$S$2*SIN(A477*PI()/180))*180/PI()</f>
        <v>-16.0111869393745</v>
      </c>
      <c r="D477" s="33" t="n">
        <f aca="false">(P$2^2*(PI()*U$2/30)*SIN(A477*PI()/180)*COS(A477*PI()/180)/SQRT(S$2^2-P$2^2*SIN(A477*PI()/180)^2)+P$2*(PI()*U$2/30)*SIN(A477*PI()/180))/1000</f>
        <v>-38.8345302888798</v>
      </c>
      <c r="E477" s="35" t="n">
        <f aca="false">-1*(PI()^2*U$2^2*P$2*COS(PI()*A477/180)/900+SQRT(2)*PI()^2*U$2^2*P$2^2*(4*(2*S$2^2-P$2^2)*COS(PI()*A477/90)+P$2^2*(COS(PI()*A477/45)+3))/(3600*(P$2^2*COS(PI()*A477/90)+2*S$2^2-P$2^2)^(3/2)))/1000</f>
        <v>-5961.86333270352</v>
      </c>
      <c r="F477" s="33" t="n">
        <f aca="false">E477/1000</f>
        <v>-5.96186333270352</v>
      </c>
      <c r="G477" s="35" t="n">
        <f aca="false">$W$2*E477</f>
        <v>-2682.83849971658</v>
      </c>
      <c r="H477" s="33" t="n">
        <f aca="false">E477*TAN(C477*PI()/180)</f>
        <v>1710.79663050821</v>
      </c>
      <c r="I477" s="35" t="n">
        <f aca="false">$W$2*H477</f>
        <v>769.858483728696</v>
      </c>
      <c r="J477" s="36" t="n">
        <v>0.879</v>
      </c>
      <c r="K477" s="35" t="n">
        <f aca="false">(J477-1)/10*$R$2^2*PI()/4</f>
        <v>-98.8725181530433</v>
      </c>
      <c r="L477" s="35" t="n">
        <f aca="false">G477+K477</f>
        <v>-2781.71101786963</v>
      </c>
      <c r="M477" s="37" t="n">
        <f aca="false">L477*TAN(C477*PI()/180)</f>
        <v>798.230615303438</v>
      </c>
      <c r="N477" s="31"/>
    </row>
    <row r="478" customFormat="false" ht="12.75" hidden="false" customHeight="false" outlineLevel="0" collapsed="false">
      <c r="A478" s="32" t="n">
        <f aca="false">A477+1</f>
        <v>294</v>
      </c>
      <c r="B478" s="33" t="n">
        <f aca="false">S$2+P$2-SQRT(S$2^2-P$2^2*SIN(A478*PI()/180)^2)-P$2*COS(A478*PI()/180)</f>
        <v>30.4510384528195</v>
      </c>
      <c r="C478" s="34" t="n">
        <f aca="false">ASIN($P$2/$S$2*SIN(A478*PI()/180))*180/PI()</f>
        <v>-15.8869216961555</v>
      </c>
      <c r="D478" s="33" t="n">
        <f aca="false">(P$2^2*(PI()*U$2/30)*SIN(A478*PI()/180)*COS(A478*PI()/180)/SQRT(S$2^2-P$2^2*SIN(A478*PI()/180)^2)+P$2*(PI()*U$2/30)*SIN(A478*PI()/180))/1000</f>
        <v>-38.7096471578963</v>
      </c>
      <c r="E478" s="35" t="n">
        <f aca="false">-1*(PI()^2*U$2^2*P$2*COS(PI()*A478/180)/900+SQRT(2)*PI()^2*U$2^2*P$2^2*(4*(2*S$2^2-P$2^2)*COS(PI()*A478/90)+P$2^2*(COS(PI()*A478/45)+3))/(3600*(P$2^2*COS(PI()*A478/90)+2*S$2^2-P$2^2)^(3/2)))/1000</f>
        <v>-6776.93682284325</v>
      </c>
      <c r="F478" s="33" t="n">
        <f aca="false">E478/1000</f>
        <v>-6.77693682284325</v>
      </c>
      <c r="G478" s="35" t="n">
        <f aca="false">$W$2*E478</f>
        <v>-3049.62157027946</v>
      </c>
      <c r="H478" s="33" t="n">
        <f aca="false">E478*TAN(C478*PI()/180)</f>
        <v>1928.78892339001</v>
      </c>
      <c r="I478" s="35" t="n">
        <f aca="false">$W$2*H478</f>
        <v>867.955015525503</v>
      </c>
      <c r="J478" s="36" t="n">
        <v>0.893</v>
      </c>
      <c r="K478" s="35" t="n">
        <f aca="false">(J478-1)/10*$R$2^2*PI()/4</f>
        <v>-87.4327226642614</v>
      </c>
      <c r="L478" s="35" t="n">
        <f aca="false">G478+K478</f>
        <v>-3137.05429294372</v>
      </c>
      <c r="M478" s="37" t="n">
        <f aca="false">L478*TAN(C478*PI()/180)</f>
        <v>892.839306382136</v>
      </c>
      <c r="N478" s="31"/>
    </row>
    <row r="479" customFormat="false" ht="12.75" hidden="false" customHeight="false" outlineLevel="0" collapsed="false">
      <c r="A479" s="32" t="n">
        <f aca="false">A478+1</f>
        <v>295</v>
      </c>
      <c r="B479" s="33" t="n">
        <f aca="false">S$2+P$2-SQRT(S$2^2-P$2^2*SIN(A479*PI()/180)^2)-P$2*COS(A479*PI()/180)</f>
        <v>29.6933809460724</v>
      </c>
      <c r="C479" s="34" t="n">
        <f aca="false">ASIN($P$2/$S$2*SIN(A479*PI()/180))*180/PI()</f>
        <v>-15.7577689547723</v>
      </c>
      <c r="D479" s="33" t="n">
        <f aca="false">(P$2^2*(PI()*U$2/30)*SIN(A479*PI()/180)*COS(A479*PI()/180)/SQRT(S$2^2-P$2^2*SIN(A479*PI()/180)^2)+P$2*(PI()*U$2/30)*SIN(A479*PI()/180))/1000</f>
        <v>-38.5687416612309</v>
      </c>
      <c r="E479" s="35" t="n">
        <f aca="false">-1*(PI()^2*U$2^2*P$2*COS(PI()*A479/180)/900+SQRT(2)*PI()^2*U$2^2*P$2^2*(4*(2*S$2^2-P$2^2)*COS(PI()*A479/90)+P$2^2*(COS(PI()*A479/45)+3))/(3600*(P$2^2*COS(PI()*A479/90)+2*S$2^2-P$2^2)^(3/2)))/1000</f>
        <v>-7596.04915119949</v>
      </c>
      <c r="F479" s="33" t="n">
        <f aca="false">E479/1000</f>
        <v>-7.59604915119949</v>
      </c>
      <c r="G479" s="35" t="n">
        <f aca="false">$W$2*E479</f>
        <v>-3418.22211803977</v>
      </c>
      <c r="H479" s="33" t="n">
        <f aca="false">E479*TAN(C479*PI()/180)</f>
        <v>2143.41936937278</v>
      </c>
      <c r="I479" s="35" t="n">
        <f aca="false">$W$2*H479</f>
        <v>964.538716217751</v>
      </c>
      <c r="J479" s="36" t="n">
        <v>0.893</v>
      </c>
      <c r="K479" s="35" t="n">
        <f aca="false">(J479-1)/10*$R$2^2*PI()/4</f>
        <v>-87.4327226642614</v>
      </c>
      <c r="L479" s="35" t="n">
        <f aca="false">G479+K479</f>
        <v>-3505.65484070403</v>
      </c>
      <c r="M479" s="37" t="n">
        <f aca="false">L479*TAN(C479*PI()/180)</f>
        <v>989.210093080285</v>
      </c>
      <c r="N479" s="31"/>
    </row>
    <row r="480" customFormat="false" ht="12.75" hidden="false" customHeight="false" outlineLevel="0" collapsed="false">
      <c r="A480" s="32" t="n">
        <f aca="false">A479+1</f>
        <v>296</v>
      </c>
      <c r="B480" s="33" t="n">
        <f aca="false">S$2+P$2-SQRT(S$2^2-P$2^2*SIN(A480*PI()/180)^2)-P$2*COS(A480*PI()/180)</f>
        <v>28.9386439843862</v>
      </c>
      <c r="C480" s="34" t="n">
        <f aca="false">ASIN($P$2/$S$2*SIN(A480*PI()/180))*180/PI()</f>
        <v>-15.6237767183636</v>
      </c>
      <c r="D480" s="33" t="n">
        <f aca="false">(P$2^2*(PI()*U$2/30)*SIN(A480*PI()/180)*COS(A480*PI()/180)/SQRT(S$2^2-P$2^2*SIN(A480*PI()/180)^2)+P$2*(PI()*U$2/30)*SIN(A480*PI()/180))/1000</f>
        <v>-38.4117402466416</v>
      </c>
      <c r="E480" s="35" t="n">
        <f aca="false">-1*(PI()^2*U$2^2*P$2*COS(PI()*A480/180)/900+SQRT(2)*PI()^2*U$2^2*P$2^2*(4*(2*S$2^2-P$2^2)*COS(PI()*A480/90)+P$2^2*(COS(PI()*A480/45)+3))/(3600*(P$2^2*COS(PI()*A480/90)+2*S$2^2-P$2^2)^(3/2)))/1000</f>
        <v>-8418.62376891205</v>
      </c>
      <c r="F480" s="33" t="n">
        <f aca="false">E480/1000</f>
        <v>-8.41862376891205</v>
      </c>
      <c r="G480" s="35" t="n">
        <f aca="false">$W$2*E480</f>
        <v>-3788.38069601042</v>
      </c>
      <c r="H480" s="33" t="n">
        <f aca="false">E480*TAN(C480*PI()/180)</f>
        <v>2354.28834806738</v>
      </c>
      <c r="I480" s="35" t="n">
        <f aca="false">$W$2*H480</f>
        <v>1059.42975663032</v>
      </c>
      <c r="J480" s="36" t="n">
        <v>0.907</v>
      </c>
      <c r="K480" s="35" t="n">
        <f aca="false">(J480-1)/10*$R$2^2*PI()/4</f>
        <v>-75.9929271754796</v>
      </c>
      <c r="L480" s="35" t="n">
        <f aca="false">G480+K480</f>
        <v>-3864.3736231859</v>
      </c>
      <c r="M480" s="37" t="n">
        <f aca="false">L480*TAN(C480*PI()/180)</f>
        <v>1080.68136115569</v>
      </c>
      <c r="N480" s="31"/>
    </row>
    <row r="481" customFormat="false" ht="12.75" hidden="false" customHeight="false" outlineLevel="0" collapsed="false">
      <c r="A481" s="32" t="n">
        <f aca="false">A480+1</f>
        <v>297</v>
      </c>
      <c r="B481" s="33" t="n">
        <f aca="false">S$2+P$2-SQRT(S$2^2-P$2^2*SIN(A481*PI()/180)^2)-P$2*COS(A481*PI()/180)</f>
        <v>28.1871438022879</v>
      </c>
      <c r="C481" s="34" t="n">
        <f aca="false">ASIN($P$2/$S$2*SIN(A481*PI()/180))*180/PI()</f>
        <v>-15.4849945561511</v>
      </c>
      <c r="D481" s="33" t="n">
        <f aca="false">(P$2^2*(PI()*U$2/30)*SIN(A481*PI()/180)*COS(A481*PI()/180)/SQRT(S$2^2-P$2^2*SIN(A481*PI()/180)^2)+P$2*(PI()*U$2/30)*SIN(A481*PI()/180))/1000</f>
        <v>-38.2385807345191</v>
      </c>
      <c r="E481" s="35" t="n">
        <f aca="false">-1*(PI()^2*U$2^2*P$2*COS(PI()*A481/180)/900+SQRT(2)*PI()^2*U$2^2*P$2^2*(4*(2*S$2^2-P$2^2)*COS(PI()*A481/90)+P$2^2*(COS(PI()*A481/45)+3))/(3600*(P$2^2*COS(PI()*A481/90)+2*S$2^2-P$2^2)^(3/2)))/1000</f>
        <v>-9244.07736416777</v>
      </c>
      <c r="F481" s="33" t="n">
        <f aca="false">E481/1000</f>
        <v>-9.24407736416777</v>
      </c>
      <c r="G481" s="35" t="n">
        <f aca="false">$W$2*E481</f>
        <v>-4159.8348138755</v>
      </c>
      <c r="H481" s="33" t="n">
        <f aca="false">E481*TAN(C481*PI()/180)</f>
        <v>2561.00256314515</v>
      </c>
      <c r="I481" s="35" t="n">
        <f aca="false">$W$2*H481</f>
        <v>1152.45115341532</v>
      </c>
      <c r="J481" s="36" t="n">
        <v>0.907</v>
      </c>
      <c r="K481" s="35" t="n">
        <f aca="false">(J481-1)/10*$R$2^2*PI()/4</f>
        <v>-75.9929271754796</v>
      </c>
      <c r="L481" s="35" t="n">
        <f aca="false">G481+K481</f>
        <v>-4235.82774105098</v>
      </c>
      <c r="M481" s="37" t="n">
        <f aca="false">L481*TAN(C481*PI()/180)</f>
        <v>1173.50442607957</v>
      </c>
      <c r="N481" s="31"/>
    </row>
    <row r="482" customFormat="false" ht="12.75" hidden="false" customHeight="false" outlineLevel="0" collapsed="false">
      <c r="A482" s="32" t="n">
        <f aca="false">A481+1</f>
        <v>298</v>
      </c>
      <c r="B482" s="33" t="n">
        <f aca="false">S$2+P$2-SQRT(S$2^2-P$2^2*SIN(A482*PI()/180)^2)-P$2*COS(A482*PI()/180)</f>
        <v>27.4391977409896</v>
      </c>
      <c r="C482" s="34" t="n">
        <f aca="false">ASIN($P$2/$S$2*SIN(A482*PI()/180))*180/PI()</f>
        <v>-15.3414735625928</v>
      </c>
      <c r="D482" s="33" t="n">
        <f aca="false">(P$2^2*(PI()*U$2/30)*SIN(A482*PI()/180)*COS(A482*PI()/180)/SQRT(S$2^2-P$2^2*SIN(A482*PI()/180)^2)+P$2*(PI()*U$2/30)*SIN(A482*PI()/180))/1000</f>
        <v>-38.0492124418058</v>
      </c>
      <c r="E482" s="35" t="n">
        <f aca="false">-1*(PI()^2*U$2^2*P$2*COS(PI()*A482/180)/900+SQRT(2)*PI()^2*U$2^2*P$2^2*(4*(2*S$2^2-P$2^2)*COS(PI()*A482/90)+P$2^2*(COS(PI()*A482/45)+3))/(3600*(P$2^2*COS(PI()*A482/90)+2*S$2^2-P$2^2)^(3/2)))/1000</f>
        <v>-10071.8207477822</v>
      </c>
      <c r="F482" s="33" t="n">
        <f aca="false">E482/1000</f>
        <v>-10.0718207477822</v>
      </c>
      <c r="G482" s="35" t="n">
        <f aca="false">$W$2*E482</f>
        <v>-4532.31933650198</v>
      </c>
      <c r="H482" s="33" t="n">
        <f aca="false">E482*TAN(C482*PI()/180)</f>
        <v>2763.17602753685</v>
      </c>
      <c r="I482" s="35" t="n">
        <f aca="false">$W$2*H482</f>
        <v>1243.42921239158</v>
      </c>
      <c r="J482" s="36" t="n">
        <v>0.921</v>
      </c>
      <c r="K482" s="35" t="n">
        <f aca="false">(J482-1)/10*$R$2^2*PI()/4</f>
        <v>-64.5531316866977</v>
      </c>
      <c r="L482" s="35" t="n">
        <f aca="false">G482+K482</f>
        <v>-4596.87246818868</v>
      </c>
      <c r="M482" s="37" t="n">
        <f aca="false">L482*TAN(C482*PI()/180)</f>
        <v>1261.13918464445</v>
      </c>
      <c r="N482" s="31"/>
    </row>
    <row r="483" customFormat="false" ht="12.75" hidden="false" customHeight="false" outlineLevel="0" collapsed="false">
      <c r="A483" s="32" t="n">
        <f aca="false">A482+1</f>
        <v>299</v>
      </c>
      <c r="B483" s="33" t="n">
        <f aca="false">S$2+P$2-SQRT(S$2^2-P$2^2*SIN(A483*PI()/180)^2)-P$2*COS(A483*PI()/180)</f>
        <v>26.6951240218924</v>
      </c>
      <c r="C483" s="34" t="n">
        <f aca="false">ASIN($P$2/$S$2*SIN(A483*PI()/180))*180/PI()</f>
        <v>-15.1932663160409</v>
      </c>
      <c r="D483" s="33" t="n">
        <f aca="false">(P$2^2*(PI()*U$2/30)*SIN(A483*PI()/180)*COS(A483*PI()/180)/SQRT(S$2^2-P$2^2*SIN(A483*PI()/180)^2)+P$2*(PI()*U$2/30)*SIN(A483*PI()/180))/1000</f>
        <v>-37.8435962885913</v>
      </c>
      <c r="E483" s="35" t="n">
        <f aca="false">-1*(PI()^2*U$2^2*P$2*COS(PI()*A483/180)/900+SQRT(2)*PI()^2*U$2^2*P$2^2*(4*(2*S$2^2-P$2^2)*COS(PI()*A483/90)+P$2^2*(COS(PI()*A483/45)+3))/(3600*(P$2^2*COS(PI()*A483/90)+2*S$2^2-P$2^2)^(3/2)))/1000</f>
        <v>-10901.2597342715</v>
      </c>
      <c r="F483" s="33" t="n">
        <f aca="false">E483/1000</f>
        <v>-10.9012597342715</v>
      </c>
      <c r="G483" s="35" t="n">
        <f aca="false">$W$2*E483</f>
        <v>-4905.56688042218</v>
      </c>
      <c r="H483" s="33" t="n">
        <f aca="false">E483*TAN(C483*PI()/180)</f>
        <v>2960.43101847808</v>
      </c>
      <c r="I483" s="35" t="n">
        <f aca="false">$W$2*H483</f>
        <v>1332.19395831514</v>
      </c>
      <c r="J483" s="36" t="n">
        <v>0.907</v>
      </c>
      <c r="K483" s="35" t="n">
        <f aca="false">(J483-1)/10*$R$2^2*PI()/4</f>
        <v>-75.9929271754796</v>
      </c>
      <c r="L483" s="35" t="n">
        <f aca="false">G483+K483</f>
        <v>-4981.55980759766</v>
      </c>
      <c r="M483" s="37" t="n">
        <f aca="false">L483*TAN(C483*PI()/180)</f>
        <v>1352.83118963327</v>
      </c>
      <c r="N483" s="31"/>
    </row>
    <row r="484" customFormat="false" ht="12.75" hidden="false" customHeight="false" outlineLevel="0" collapsed="false">
      <c r="A484" s="32" t="n">
        <f aca="false">A483+1</f>
        <v>300</v>
      </c>
      <c r="B484" s="33" t="n">
        <f aca="false">S$2+P$2-SQRT(S$2^2-P$2^2*SIN(A484*PI()/180)^2)-P$2*COS(A484*PI()/180)</f>
        <v>25.9552415181697</v>
      </c>
      <c r="C484" s="34" t="n">
        <f aca="false">ASIN($P$2/$S$2*SIN(A484*PI()/180))*180/PI()</f>
        <v>-15.0404268370012</v>
      </c>
      <c r="D484" s="33" t="n">
        <f aca="false">(P$2^2*(PI()*U$2/30)*SIN(A484*PI()/180)*COS(A484*PI()/180)/SQRT(S$2^2-P$2^2*SIN(A484*PI()/180)^2)+P$2*(PI()*U$2/30)*SIN(A484*PI()/180))/1000</f>
        <v>-37.6217048874971</v>
      </c>
      <c r="E484" s="35" t="n">
        <f aca="false">-1*(PI()^2*U$2^2*P$2*COS(PI()*A484/180)/900+SQRT(2)*PI()^2*U$2^2*P$2^2*(4*(2*S$2^2-P$2^2)*COS(PI()*A484/90)+P$2^2*(COS(PI()*A484/45)+3))/(3600*(P$2^2*COS(PI()*A484/90)+2*S$2^2-P$2^2)^(3/2)))/1000</f>
        <v>-11731.796015808</v>
      </c>
      <c r="F484" s="33" t="n">
        <f aca="false">E484/1000</f>
        <v>-11.731796015808</v>
      </c>
      <c r="G484" s="35" t="n">
        <f aca="false">$W$2*E484</f>
        <v>-5279.30820711358</v>
      </c>
      <c r="H484" s="33" t="n">
        <f aca="false">E484*TAN(C484*PI()/180)</f>
        <v>3152.39899932986</v>
      </c>
      <c r="I484" s="35" t="n">
        <f aca="false">$W$2*H484</f>
        <v>1418.57954969844</v>
      </c>
      <c r="J484" s="36" t="n">
        <v>0.907</v>
      </c>
      <c r="K484" s="35" t="n">
        <f aca="false">(J484-1)/10*$R$2^2*PI()/4</f>
        <v>-75.9929271754796</v>
      </c>
      <c r="L484" s="35" t="n">
        <f aca="false">G484+K484</f>
        <v>-5355.30113428906</v>
      </c>
      <c r="M484" s="37" t="n">
        <f aca="false">L484*TAN(C484*PI()/180)</f>
        <v>1438.99927292422</v>
      </c>
      <c r="N484" s="31"/>
    </row>
    <row r="485" customFormat="false" ht="12.75" hidden="false" customHeight="false" outlineLevel="0" collapsed="false">
      <c r="A485" s="32" t="n">
        <f aca="false">A484+1</f>
        <v>301</v>
      </c>
      <c r="B485" s="33" t="n">
        <f aca="false">S$2+P$2-SQRT(S$2^2-P$2^2*SIN(A485*PI()/180)^2)-P$2*COS(A485*PI()/180)</f>
        <v>25.2198695247648</v>
      </c>
      <c r="C485" s="34" t="n">
        <f aca="false">ASIN($P$2/$S$2*SIN(A485*PI()/180))*180/PI()</f>
        <v>-14.8830105460878</v>
      </c>
      <c r="D485" s="33" t="n">
        <f aca="false">(P$2^2*(PI()*U$2/30)*SIN(A485*PI()/180)*COS(A485*PI()/180)/SQRT(S$2^2-P$2^2*SIN(A485*PI()/180)^2)+P$2*(PI()*U$2/30)*SIN(A485*PI()/180))/1000</f>
        <v>-37.3835226160147</v>
      </c>
      <c r="E485" s="35" t="n">
        <f aca="false">-1*(PI()^2*U$2^2*P$2*COS(PI()*A485/180)/900+SQRT(2)*PI()^2*U$2^2*P$2^2*(4*(2*S$2^2-P$2^2)*COS(PI()*A485/90)+P$2^2*(COS(PI()*A485/45)+3))/(3600*(P$2^2*COS(PI()*A485/90)+2*S$2^2-P$2^2)^(3/2)))/1000</f>
        <v>-12562.8280265864</v>
      </c>
      <c r="F485" s="33" t="n">
        <f aca="false">E485/1000</f>
        <v>-12.5628280265864</v>
      </c>
      <c r="G485" s="35" t="n">
        <f aca="false">$W$2*E485</f>
        <v>-5653.27261196387</v>
      </c>
      <c r="H485" s="33" t="n">
        <f aca="false">E485*TAN(C485*PI()/180)</f>
        <v>3338.72150536372</v>
      </c>
      <c r="I485" s="35" t="n">
        <f aca="false">$W$2*H485</f>
        <v>1502.42467741368</v>
      </c>
      <c r="J485" s="36" t="n">
        <v>0.907</v>
      </c>
      <c r="K485" s="35" t="n">
        <f aca="false">(J485-1)/10*$R$2^2*PI()/4</f>
        <v>-75.9929271754796</v>
      </c>
      <c r="L485" s="35" t="n">
        <f aca="false">G485+K485</f>
        <v>-5729.26553913935</v>
      </c>
      <c r="M485" s="37" t="n">
        <f aca="false">L485*TAN(C485*PI()/180)</f>
        <v>1522.6207049068</v>
      </c>
      <c r="N485" s="31"/>
    </row>
    <row r="486" customFormat="false" ht="12.75" hidden="false" customHeight="false" outlineLevel="0" collapsed="false">
      <c r="A486" s="32" t="n">
        <f aca="false">A485+1</f>
        <v>302</v>
      </c>
      <c r="B486" s="33" t="n">
        <f aca="false">S$2+P$2-SQRT(S$2^2-P$2^2*SIN(A486*PI()/180)^2)-P$2*COS(A486*PI()/180)</f>
        <v>24.4893275271358</v>
      </c>
      <c r="C486" s="34" t="n">
        <f aca="false">ASIN($P$2/$S$2*SIN(A486*PI()/180))*180/PI()</f>
        <v>-14.7210742217636</v>
      </c>
      <c r="D486" s="33" t="n">
        <f aca="false">(P$2^2*(PI()*U$2/30)*SIN(A486*PI()/180)*COS(A486*PI()/180)/SQRT(S$2^2-P$2^2*SIN(A486*PI()/180)^2)+P$2*(PI()*U$2/30)*SIN(A486*PI()/180))/1000</f>
        <v>-37.1290456720095</v>
      </c>
      <c r="E486" s="35" t="n">
        <f aca="false">-1*(PI()^2*U$2^2*P$2*COS(PI()*A486/180)/900+SQRT(2)*PI()^2*U$2^2*P$2^2*(4*(2*S$2^2-P$2^2)*COS(PI()*A486/90)+P$2^2*(COS(PI()*A486/45)+3))/(3600*(P$2^2*COS(PI()*A486/90)+2*S$2^2-P$2^2)^(3/2)))/1000</f>
        <v>-13393.7517952761</v>
      </c>
      <c r="F486" s="33" t="n">
        <f aca="false">E486/1000</f>
        <v>-13.3937517952761</v>
      </c>
      <c r="G486" s="35" t="n">
        <f aca="false">$W$2*E486</f>
        <v>-6027.18830787423</v>
      </c>
      <c r="H486" s="33" t="n">
        <f aca="false">E486*TAN(C486*PI()/180)</f>
        <v>3519.05099096913</v>
      </c>
      <c r="I486" s="35" t="n">
        <f aca="false">$W$2*H486</f>
        <v>1583.57294593611</v>
      </c>
      <c r="J486" s="36" t="n">
        <v>0.893</v>
      </c>
      <c r="K486" s="35" t="n">
        <f aca="false">(J486-1)/10*$R$2^2*PI()/4</f>
        <v>-87.4327226642614</v>
      </c>
      <c r="L486" s="35" t="n">
        <f aca="false">G486+K486</f>
        <v>-6114.62103053849</v>
      </c>
      <c r="M486" s="37" t="n">
        <f aca="false">L486*TAN(C486*PI()/180)</f>
        <v>1606.54486702571</v>
      </c>
      <c r="N486" s="31"/>
    </row>
    <row r="487" customFormat="false" ht="12.75" hidden="false" customHeight="false" outlineLevel="0" collapsed="false">
      <c r="A487" s="32" t="n">
        <f aca="false">A486+1</f>
        <v>303</v>
      </c>
      <c r="B487" s="33" t="n">
        <f aca="false">S$2+P$2-SQRT(S$2^2-P$2^2*SIN(A487*PI()/180)^2)-P$2*COS(A487*PI()/180)</f>
        <v>23.7639349690748</v>
      </c>
      <c r="C487" s="34" t="n">
        <f aca="false">ASIN($P$2/$S$2*SIN(A487*PI()/180))*180/PI()</f>
        <v>-14.5546759579574</v>
      </c>
      <c r="D487" s="33" t="n">
        <f aca="false">(P$2^2*(PI()*U$2/30)*SIN(A487*PI()/180)*COS(A487*PI()/180)/SQRT(S$2^2-P$2^2*SIN(A487*PI()/180)^2)+P$2*(PI()*U$2/30)*SIN(A487*PI()/180))/1000</f>
        <v>-36.8582821126433</v>
      </c>
      <c r="E487" s="35" t="n">
        <f aca="false">-1*(PI()^2*U$2^2*P$2*COS(PI()*A487/180)/900+SQRT(2)*PI()^2*U$2^2*P$2^2*(4*(2*S$2^2-P$2^2)*COS(PI()*A487/90)+P$2^2*(COS(PI()*A487/45)+3))/(3600*(P$2^2*COS(PI()*A487/90)+2*S$2^2-P$2^2)^(3/2)))/1000</f>
        <v>-14223.9617833819</v>
      </c>
      <c r="F487" s="33" t="n">
        <f aca="false">E487/1000</f>
        <v>-14.2239617833819</v>
      </c>
      <c r="G487" s="35" t="n">
        <f aca="false">$W$2*E487</f>
        <v>-6400.78280252184</v>
      </c>
      <c r="H487" s="33" t="n">
        <f aca="false">E487*TAN(C487*PI()/180)</f>
        <v>3693.05163601437</v>
      </c>
      <c r="I487" s="35" t="n">
        <f aca="false">$W$2*H487</f>
        <v>1661.87323620646</v>
      </c>
      <c r="J487" s="36" t="n">
        <v>0.907</v>
      </c>
      <c r="K487" s="35" t="n">
        <f aca="false">(J487-1)/10*$R$2^2*PI()/4</f>
        <v>-75.9929271754796</v>
      </c>
      <c r="L487" s="35" t="n">
        <f aca="false">G487+K487</f>
        <v>-6476.77572969732</v>
      </c>
      <c r="M487" s="37" t="n">
        <f aca="false">L487*TAN(C487*PI()/180)</f>
        <v>1681.60373100847</v>
      </c>
      <c r="N487" s="31"/>
    </row>
    <row r="488" customFormat="false" ht="12.75" hidden="false" customHeight="false" outlineLevel="0" collapsed="false">
      <c r="A488" s="32" t="n">
        <f aca="false">A487+1</f>
        <v>304</v>
      </c>
      <c r="B488" s="33" t="n">
        <f aca="false">S$2+P$2-SQRT(S$2^2-P$2^2*SIN(A488*PI()/180)^2)-P$2*COS(A488*PI()/180)</f>
        <v>23.044011019925</v>
      </c>
      <c r="C488" s="34" t="n">
        <f aca="false">ASIN($P$2/$S$2*SIN(A488*PI()/180))*180/PI()</f>
        <v>-14.3838751216443</v>
      </c>
      <c r="D488" s="33" t="n">
        <f aca="false">(P$2^2*(PI()*U$2/30)*SIN(A488*PI()/180)*COS(A488*PI()/180)/SQRT(S$2^2-P$2^2*SIN(A488*PI()/180)^2)+P$2*(PI()*U$2/30)*SIN(A488*PI()/180))/1000</f>
        <v>-36.5712518770144</v>
      </c>
      <c r="E488" s="35" t="n">
        <f aca="false">-1*(PI()^2*U$2^2*P$2*COS(PI()*A488/180)/900+SQRT(2)*PI()^2*U$2^2*P$2^2*(4*(2*S$2^2-P$2^2)*COS(PI()*A488/90)+P$2^2*(COS(PI()*A488/45)+3))/(3600*(P$2^2*COS(PI()*A488/90)+2*S$2^2-P$2^2)^(3/2)))/1000</f>
        <v>-15052.8517074994</v>
      </c>
      <c r="F488" s="33" t="n">
        <f aca="false">E488/1000</f>
        <v>-15.0528517074994</v>
      </c>
      <c r="G488" s="35" t="n">
        <f aca="false">$W$2*E488</f>
        <v>-6773.78326837473</v>
      </c>
      <c r="H488" s="33" t="n">
        <f aca="false">E488*TAN(C488*PI()/180)</f>
        <v>3860.40010936956</v>
      </c>
      <c r="I488" s="35" t="n">
        <f aca="false">$W$2*H488</f>
        <v>1737.1800492163</v>
      </c>
      <c r="J488" s="36" t="n">
        <v>0.907</v>
      </c>
      <c r="K488" s="35" t="n">
        <f aca="false">(J488-1)/10*$R$2^2*PI()/4</f>
        <v>-75.9929271754796</v>
      </c>
      <c r="L488" s="35" t="n">
        <f aca="false">G488+K488</f>
        <v>-6849.77619555021</v>
      </c>
      <c r="M488" s="37" t="n">
        <f aca="false">L488*TAN(C488*PI()/180)</f>
        <v>1756.66892149645</v>
      </c>
      <c r="N488" s="31"/>
    </row>
    <row r="489" customFormat="false" ht="12.75" hidden="false" customHeight="false" outlineLevel="0" collapsed="false">
      <c r="A489" s="32" t="n">
        <f aca="false">A488+1</f>
        <v>305</v>
      </c>
      <c r="B489" s="33" t="n">
        <f aca="false">S$2+P$2-SQRT(S$2^2-P$2^2*SIN(A489*PI()/180)^2)-P$2*COS(A489*PI()/180)</f>
        <v>22.3298743415095</v>
      </c>
      <c r="C489" s="34" t="n">
        <f aca="false">ASIN($P$2/$S$2*SIN(A489*PI()/180))*180/PI()</f>
        <v>-14.2087323104749</v>
      </c>
      <c r="D489" s="33" t="n">
        <f aca="false">(P$2^2*(PI()*U$2/30)*SIN(A489*PI()/180)*COS(A489*PI()/180)/SQRT(S$2^2-P$2^2*SIN(A489*PI()/180)^2)+P$2*(PI()*U$2/30)*SIN(A489*PI()/180))/1000</f>
        <v>-36.2679867928474</v>
      </c>
      <c r="E489" s="35" t="n">
        <f aca="false">-1*(PI()^2*U$2^2*P$2*COS(PI()*A489/180)/900+SQRT(2)*PI()^2*U$2^2*P$2^2*(4*(2*S$2^2-P$2^2)*COS(PI()*A489/90)+P$2^2*(COS(PI()*A489/45)+3))/(3600*(P$2^2*COS(PI()*A489/90)+2*S$2^2-P$2^2)^(3/2)))/1000</f>
        <v>-15879.8153436112</v>
      </c>
      <c r="F489" s="33" t="n">
        <f aca="false">E489/1000</f>
        <v>-15.8798153436112</v>
      </c>
      <c r="G489" s="35" t="n">
        <f aca="false">$W$2*E489</f>
        <v>-7145.91690462502</v>
      </c>
      <c r="H489" s="33" t="n">
        <f aca="false">E489*TAN(C489*PI()/180)</f>
        <v>4020.78628787751</v>
      </c>
      <c r="I489" s="35" t="n">
        <f aca="false">$W$2*H489</f>
        <v>1809.35382954488</v>
      </c>
      <c r="J489" s="36" t="n">
        <v>0.907</v>
      </c>
      <c r="K489" s="35" t="n">
        <f aca="false">(J489-1)/10*$R$2^2*PI()/4</f>
        <v>-75.9929271754796</v>
      </c>
      <c r="L489" s="35" t="n">
        <f aca="false">G489+K489</f>
        <v>-7221.9098318005</v>
      </c>
      <c r="M489" s="37" t="n">
        <f aca="false">L489*TAN(C489*PI()/180)</f>
        <v>1828.59532026447</v>
      </c>
      <c r="N489" s="31"/>
    </row>
    <row r="490" customFormat="false" ht="12.75" hidden="false" customHeight="false" outlineLevel="0" collapsed="false">
      <c r="A490" s="32" t="n">
        <f aca="false">A489+1</f>
        <v>306</v>
      </c>
      <c r="B490" s="33" t="n">
        <f aca="false">S$2+P$2-SQRT(S$2^2-P$2^2*SIN(A490*PI()/180)^2)-P$2*COS(A490*PI()/180)</f>
        <v>21.6218428550834</v>
      </c>
      <c r="C490" s="34" t="n">
        <f aca="false">ASIN($P$2/$S$2*SIN(A490*PI()/180))*180/PI()</f>
        <v>-14.029309310534</v>
      </c>
      <c r="D490" s="33" t="n">
        <f aca="false">(P$2^2*(PI()*U$2/30)*SIN(A490*PI()/180)*COS(A490*PI()/180)/SQRT(S$2^2-P$2^2*SIN(A490*PI()/180)^2)+P$2*(PI()*U$2/30)*SIN(A490*PI()/180))/1000</f>
        <v>-35.9485305676026</v>
      </c>
      <c r="E490" s="35" t="n">
        <f aca="false">-1*(PI()^2*U$2^2*P$2*COS(PI()*A490/180)/900+SQRT(2)*PI()^2*U$2^2*P$2^2*(4*(2*S$2^2-P$2^2)*COS(PI()*A490/90)+P$2^2*(COS(PI()*A490/45)+3))/(3600*(P$2^2*COS(PI()*A490/90)+2*S$2^2-P$2^2)^(3/2)))/1000</f>
        <v>-16704.247311737</v>
      </c>
      <c r="F490" s="33" t="n">
        <f aca="false">E490/1000</f>
        <v>-16.704247311737</v>
      </c>
      <c r="G490" s="35" t="n">
        <f aca="false">$W$2*E490</f>
        <v>-7516.91129028167</v>
      </c>
      <c r="H490" s="33" t="n">
        <f aca="false">E490*TAN(C490*PI()/180)</f>
        <v>4173.91392933401</v>
      </c>
      <c r="I490" s="35" t="n">
        <f aca="false">$W$2*H490</f>
        <v>1878.26126820031</v>
      </c>
      <c r="J490" s="36" t="n">
        <v>0.893</v>
      </c>
      <c r="K490" s="35" t="n">
        <f aca="false">(J490-1)/10*$R$2^2*PI()/4</f>
        <v>-87.4327226642614</v>
      </c>
      <c r="L490" s="35" t="n">
        <f aca="false">G490+K490</f>
        <v>-7604.34401294593</v>
      </c>
      <c r="M490" s="37" t="n">
        <f aca="false">L490*TAN(C490*PI()/180)</f>
        <v>1900.10820641892</v>
      </c>
      <c r="N490" s="31"/>
    </row>
    <row r="491" customFormat="false" ht="12.75" hidden="false" customHeight="false" outlineLevel="0" collapsed="false">
      <c r="A491" s="32" t="n">
        <f aca="false">A490+1</f>
        <v>307</v>
      </c>
      <c r="B491" s="33" t="n">
        <f aca="false">S$2+P$2-SQRT(S$2^2-P$2^2*SIN(A491*PI()/180)^2)-P$2*COS(A491*PI()/180)</f>
        <v>20.9202335086094</v>
      </c>
      <c r="C491" s="34" t="n">
        <f aca="false">ASIN($P$2/$S$2*SIN(A491*PI()/180))*180/PI()</f>
        <v>-13.8456690543091</v>
      </c>
      <c r="D491" s="33" t="n">
        <f aca="false">(P$2^2*(PI()*U$2/30)*SIN(A491*PI()/180)*COS(A491*PI()/180)/SQRT(S$2^2-P$2^2*SIN(A491*PI()/180)^2)+P$2*(PI()*U$2/30)*SIN(A491*PI()/180))/1000</f>
        <v>-35.6129387644055</v>
      </c>
      <c r="E491" s="35" t="n">
        <f aca="false">-1*(PI()^2*U$2^2*P$2*COS(PI()*A491/180)/900+SQRT(2)*PI()^2*U$2^2*P$2^2*(4*(2*S$2^2-P$2^2)*COS(PI()*A491/90)+P$2^2*(COS(PI()*A491/45)+3))/(3600*(P$2^2*COS(PI()*A491/90)+2*S$2^2-P$2^2)^(3/2)))/1000</f>
        <v>-17525.5438394224</v>
      </c>
      <c r="F491" s="33" t="n">
        <f aca="false">E491/1000</f>
        <v>-17.5255438394224</v>
      </c>
      <c r="G491" s="35" t="n">
        <f aca="false">$W$2*E491</f>
        <v>-7886.49472774007</v>
      </c>
      <c r="H491" s="33" t="n">
        <f aca="false">E491*TAN(C491*PI()/180)</f>
        <v>4319.50129831108</v>
      </c>
      <c r="I491" s="35" t="n">
        <f aca="false">$W$2*H491</f>
        <v>1943.77558423998</v>
      </c>
      <c r="J491" s="36" t="n">
        <v>0.879</v>
      </c>
      <c r="K491" s="35" t="n">
        <f aca="false">(J491-1)/10*$R$2^2*PI()/4</f>
        <v>-98.8725181530433</v>
      </c>
      <c r="L491" s="35" t="n">
        <f aca="false">G491+K491</f>
        <v>-7985.36724589311</v>
      </c>
      <c r="M491" s="37" t="n">
        <f aca="false">L491*TAN(C491*PI()/180)</f>
        <v>1968.14458382382</v>
      </c>
      <c r="N491" s="31"/>
    </row>
    <row r="492" customFormat="false" ht="12.75" hidden="false" customHeight="false" outlineLevel="0" collapsed="false">
      <c r="A492" s="32" t="n">
        <f aca="false">A491+1</f>
        <v>308</v>
      </c>
      <c r="B492" s="33" t="n">
        <f aca="false">S$2+P$2-SQRT(S$2^2-P$2^2*SIN(A492*PI()/180)^2)-P$2*COS(A492*PI()/180)</f>
        <v>20.2253620446503</v>
      </c>
      <c r="C492" s="34" t="n">
        <f aca="false">ASIN($P$2/$S$2*SIN(A492*PI()/180))*180/PI()</f>
        <v>-13.6578755789428</v>
      </c>
      <c r="D492" s="33" t="n">
        <f aca="false">(P$2^2*(PI()*U$2/30)*SIN(A492*PI()/180)*COS(A492*PI()/180)/SQRT(S$2^2-P$2^2*SIN(A492*PI()/180)^2)+P$2*(PI()*U$2/30)*SIN(A492*PI()/180))/1000</f>
        <v>-35.2612787632245</v>
      </c>
      <c r="E492" s="35" t="n">
        <f aca="false">-1*(PI()^2*U$2^2*P$2*COS(PI()*A492/180)/900+SQRT(2)*PI()^2*U$2^2*P$2^2*(4*(2*S$2^2-P$2^2)*COS(PI()*A492/90)+P$2^2*(COS(PI()*A492/45)+3))/(3600*(P$2^2*COS(PI()*A492/90)+2*S$2^2-P$2^2)^(3/2)))/1000</f>
        <v>-18343.1035027137</v>
      </c>
      <c r="F492" s="33" t="n">
        <f aca="false">E492/1000</f>
        <v>-18.3431035027137</v>
      </c>
      <c r="G492" s="35" t="n">
        <f aca="false">$W$2*E492</f>
        <v>-8254.39657622117</v>
      </c>
      <c r="H492" s="33" t="n">
        <f aca="false">E492*TAN(C492*PI()/180)</f>
        <v>4457.28174392279</v>
      </c>
      <c r="I492" s="35" t="n">
        <f aca="false">$W$2*H492</f>
        <v>2005.77678476526</v>
      </c>
      <c r="J492" s="36" t="n">
        <v>0.893</v>
      </c>
      <c r="K492" s="35" t="n">
        <f aca="false">(J492-1)/10*$R$2^2*PI()/4</f>
        <v>-87.4327226642614</v>
      </c>
      <c r="L492" s="35" t="n">
        <f aca="false">G492+K492</f>
        <v>-8341.82929888543</v>
      </c>
      <c r="M492" s="37" t="n">
        <f aca="false">L492*TAN(C492*PI()/180)</f>
        <v>2027.02249591197</v>
      </c>
      <c r="N492" s="31"/>
    </row>
    <row r="493" customFormat="false" ht="12.75" hidden="false" customHeight="false" outlineLevel="0" collapsed="false">
      <c r="A493" s="32" t="n">
        <f aca="false">A492+1</f>
        <v>309</v>
      </c>
      <c r="B493" s="33" t="n">
        <f aca="false">S$2+P$2-SQRT(S$2^2-P$2^2*SIN(A493*PI()/180)^2)-P$2*COS(A493*PI()/180)</f>
        <v>19.5375427691643</v>
      </c>
      <c r="C493" s="34" t="n">
        <f aca="false">ASIN($P$2/$S$2*SIN(A493*PI()/180))*180/PI()</f>
        <v>-13.4659939848421</v>
      </c>
      <c r="D493" s="33" t="n">
        <f aca="false">(P$2^2*(PI()*U$2/30)*SIN(A493*PI()/180)*COS(A493*PI()/180)/SQRT(S$2^2-P$2^2*SIN(A493*PI()/180)^2)+P$2*(PI()*U$2/30)*SIN(A493*PI()/180))/1000</f>
        <v>-34.8936297077497</v>
      </c>
      <c r="E493" s="35" t="n">
        <f aca="false">-1*(PI()^2*U$2^2*P$2*COS(PI()*A493/180)/900+SQRT(2)*PI()^2*U$2^2*P$2^2*(4*(2*S$2^2-P$2^2)*COS(PI()*A493/90)+P$2^2*(COS(PI()*A493/45)+3))/(3600*(P$2^2*COS(PI()*A493/90)+2*S$2^2-P$2^2)^(3/2)))/1000</f>
        <v>-19156.3279434425</v>
      </c>
      <c r="F493" s="33" t="n">
        <f aca="false">E493/1000</f>
        <v>-19.1563279434425</v>
      </c>
      <c r="G493" s="35" t="n">
        <f aca="false">$W$2*E493</f>
        <v>-8620.34757454912</v>
      </c>
      <c r="H493" s="33" t="n">
        <f aca="false">E493*TAN(C493*PI()/180)</f>
        <v>4587.00422889172</v>
      </c>
      <c r="I493" s="35" t="n">
        <f aca="false">$W$2*H493</f>
        <v>2064.15190300127</v>
      </c>
      <c r="J493" s="36" t="n">
        <v>0.85125</v>
      </c>
      <c r="K493" s="35" t="n">
        <f aca="false">(J493-1)/10*$R$2^2*PI()/4</f>
        <v>-121.547827068307</v>
      </c>
      <c r="L493" s="35" t="n">
        <f aca="false">G493+K493</f>
        <v>-8741.89540161743</v>
      </c>
      <c r="M493" s="37" t="n">
        <f aca="false">L493*TAN(C493*PI()/180)</f>
        <v>2093.2566666293</v>
      </c>
      <c r="N493" s="31"/>
    </row>
    <row r="494" customFormat="false" ht="12.75" hidden="false" customHeight="false" outlineLevel="0" collapsed="false">
      <c r="A494" s="32" t="n">
        <f aca="false">A493+1</f>
        <v>310</v>
      </c>
      <c r="B494" s="33" t="n">
        <f aca="false">S$2+P$2-SQRT(S$2^2-P$2^2*SIN(A494*PI()/180)^2)-P$2*COS(A494*PI()/180)</f>
        <v>18.8570883214777</v>
      </c>
      <c r="C494" s="34" t="n">
        <f aca="false">ASIN($P$2/$S$2*SIN(A494*PI()/180))*180/PI()</f>
        <v>-13.2700903947127</v>
      </c>
      <c r="D494" s="33" t="n">
        <f aca="false">(P$2^2*(PI()*U$2/30)*SIN(A494*PI()/180)*COS(A494*PI()/180)/SQRT(S$2^2-P$2^2*SIN(A494*PI()/180)^2)+P$2*(PI()*U$2/30)*SIN(A494*PI()/180))/1000</f>
        <v>-34.5100824384489</v>
      </c>
      <c r="E494" s="35" t="n">
        <f aca="false">-1*(PI()^2*U$2^2*P$2*COS(PI()*A494/180)/900+SQRT(2)*PI()^2*U$2^2*P$2^2*(4*(2*S$2^2-P$2^2)*COS(PI()*A494/90)+P$2^2*(COS(PI()*A494/45)+3))/(3600*(P$2^2*COS(PI()*A494/90)+2*S$2^2-P$2^2)^(3/2)))/1000</f>
        <v>-19964.6225618031</v>
      </c>
      <c r="F494" s="33" t="n">
        <f aca="false">E494/1000</f>
        <v>-19.9646225618031</v>
      </c>
      <c r="G494" s="35" t="n">
        <f aca="false">$W$2*E494</f>
        <v>-8984.08015281141</v>
      </c>
      <c r="H494" s="33" t="n">
        <f aca="false">E494*TAN(C494*PI()/180)</f>
        <v>4708.43380952326</v>
      </c>
      <c r="I494" s="35" t="n">
        <f aca="false">$W$2*H494</f>
        <v>2118.79521428546</v>
      </c>
      <c r="J494" s="36" t="n">
        <v>0.86525</v>
      </c>
      <c r="K494" s="35" t="n">
        <f aca="false">(J494-1)/10*$R$2^2*PI()/4</f>
        <v>-110.108031579526</v>
      </c>
      <c r="L494" s="35" t="n">
        <f aca="false">G494+K494</f>
        <v>-9094.18818439094</v>
      </c>
      <c r="M494" s="37" t="n">
        <f aca="false">L494*TAN(C494*PI()/180)</f>
        <v>2144.76296684298</v>
      </c>
      <c r="N494" s="31"/>
    </row>
    <row r="495" customFormat="false" ht="12.75" hidden="false" customHeight="false" outlineLevel="0" collapsed="false">
      <c r="A495" s="32" t="n">
        <f aca="false">A494+1</f>
        <v>311</v>
      </c>
      <c r="B495" s="33" t="n">
        <f aca="false">S$2+P$2-SQRT(S$2^2-P$2^2*SIN(A495*PI()/180)^2)-P$2*COS(A495*PI()/180)</f>
        <v>18.1843094457023</v>
      </c>
      <c r="C495" s="34" t="n">
        <f aca="false">ASIN($P$2/$S$2*SIN(A495*PI()/180))*180/PI()</f>
        <v>-13.070231913084</v>
      </c>
      <c r="D495" s="33" t="n">
        <f aca="false">(P$2^2*(PI()*U$2/30)*SIN(A495*PI()/180)*COS(A495*PI()/180)/SQRT(S$2^2-P$2^2*SIN(A495*PI()/180)^2)+P$2*(PI()*U$2/30)*SIN(A495*PI()/180))/1000</f>
        <v>-34.1107394122919</v>
      </c>
      <c r="E495" s="35" t="n">
        <f aca="false">-1*(PI()^2*U$2^2*P$2*COS(PI()*A495/180)/900+SQRT(2)*PI()^2*U$2^2*P$2^2*(4*(2*S$2^2-P$2^2)*COS(PI()*A495/90)+P$2^2*(COS(PI()*A495/45)+3))/(3600*(P$2^2*COS(PI()*A495/90)+2*S$2^2-P$2^2)^(3/2)))/1000</f>
        <v>-20767.3971833742</v>
      </c>
      <c r="F495" s="33" t="n">
        <f aca="false">E495/1000</f>
        <v>-20.7673971833742</v>
      </c>
      <c r="G495" s="35" t="n">
        <f aca="false">$W$2*E495</f>
        <v>-9345.32873251839</v>
      </c>
      <c r="H495" s="33" t="n">
        <f aca="false">E495*TAN(C495*PI()/180)</f>
        <v>4821.35206643348</v>
      </c>
      <c r="I495" s="35" t="n">
        <f aca="false">$W$2*H495</f>
        <v>2169.60842989507</v>
      </c>
      <c r="J495" s="36" t="n">
        <v>0.86525</v>
      </c>
      <c r="K495" s="35" t="n">
        <f aca="false">(J495-1)/10*$R$2^2*PI()/4</f>
        <v>-110.108031579526</v>
      </c>
      <c r="L495" s="35" t="n">
        <f aca="false">G495+K495</f>
        <v>-9455.43676409791</v>
      </c>
      <c r="M495" s="37" t="n">
        <f aca="false">L495*TAN(C495*PI()/180)</f>
        <v>2195.17107411568</v>
      </c>
      <c r="N495" s="31"/>
    </row>
    <row r="496" customFormat="false" ht="12.75" hidden="false" customHeight="false" outlineLevel="0" collapsed="false">
      <c r="A496" s="32" t="n">
        <f aca="false">A495+1</f>
        <v>312</v>
      </c>
      <c r="B496" s="33" t="n">
        <f aca="false">S$2+P$2-SQRT(S$2^2-P$2^2*SIN(A496*PI()/180)^2)-P$2*COS(A496*PI()/180)</f>
        <v>17.5195147638527</v>
      </c>
      <c r="C496" s="34" t="n">
        <f aca="false">ASIN($P$2/$S$2*SIN(A496*PI()/180))*180/PI()</f>
        <v>-12.8664865863845</v>
      </c>
      <c r="D496" s="33" t="n">
        <f aca="false">(P$2^2*(PI()*U$2/30)*SIN(A496*PI()/180)*COS(A496*PI()/180)/SQRT(S$2^2-P$2^2*SIN(A496*PI()/180)^2)+P$2*(PI()*U$2/30)*SIN(A496*PI()/180))/1000</f>
        <v>-33.6957146096532</v>
      </c>
      <c r="E496" s="35" t="n">
        <f aca="false">-1*(PI()^2*U$2^2*P$2*COS(PI()*A496/180)/900+SQRT(2)*PI()^2*U$2^2*P$2^2*(4*(2*S$2^2-P$2^2)*COS(PI()*A496/90)+P$2^2*(COS(PI()*A496/45)+3))/(3600*(P$2^2*COS(PI()*A496/90)+2*S$2^2-P$2^2)^(3/2)))/1000</f>
        <v>-21564.0666998928</v>
      </c>
      <c r="F496" s="33" t="n">
        <f aca="false">E496/1000</f>
        <v>-21.5640666998928</v>
      </c>
      <c r="G496" s="35" t="n">
        <f aca="false">$W$2*E496</f>
        <v>-9703.83001495176</v>
      </c>
      <c r="H496" s="33" t="n">
        <f aca="false">E496*TAN(C496*PI()/180)</f>
        <v>4925.55748610282</v>
      </c>
      <c r="I496" s="35" t="n">
        <f aca="false">$W$2*H496</f>
        <v>2216.50086874627</v>
      </c>
      <c r="J496" s="36" t="n">
        <v>0.879</v>
      </c>
      <c r="K496" s="35" t="n">
        <f aca="false">(J496-1)/10*$R$2^2*PI()/4</f>
        <v>-98.8725181530433</v>
      </c>
      <c r="L496" s="35" t="n">
        <f aca="false">G496+K496</f>
        <v>-9802.7025331048</v>
      </c>
      <c r="M496" s="37" t="n">
        <f aca="false">L496*TAN(C496*PI()/180)</f>
        <v>2239.0848404403</v>
      </c>
      <c r="N496" s="31"/>
    </row>
    <row r="497" customFormat="false" ht="12.75" hidden="false" customHeight="false" outlineLevel="0" collapsed="false">
      <c r="A497" s="32" t="n">
        <f aca="false">A496+1</f>
        <v>313</v>
      </c>
      <c r="B497" s="33" t="n">
        <f aca="false">S$2+P$2-SQRT(S$2^2-P$2^2*SIN(A497*PI()/180)^2)-P$2*COS(A497*PI()/180)</f>
        <v>16.863010550911</v>
      </c>
      <c r="C497" s="34" t="n">
        <f aca="false">ASIN($P$2/$S$2*SIN(A497*PI()/180))*180/PI()</f>
        <v>-12.6589233636265</v>
      </c>
      <c r="D497" s="33" t="n">
        <f aca="false">(P$2^2*(PI()*U$2/30)*SIN(A497*PI()/180)*COS(A497*PI()/180)/SQRT(S$2^2-P$2^2*SIN(A497*PI()/180)^2)+P$2*(PI()*U$2/30)*SIN(A497*PI()/180))/1000</f>
        <v>-33.2651334289116</v>
      </c>
      <c r="E497" s="35" t="n">
        <f aca="false">-1*(PI()^2*U$2^2*P$2*COS(PI()*A497/180)/900+SQRT(2)*PI()^2*U$2^2*P$2^2*(4*(2*S$2^2-P$2^2)*COS(PI()*A497/90)+P$2^2*(COS(PI()*A497/45)+3))/(3600*(P$2^2*COS(PI()*A497/90)+2*S$2^2-P$2^2)^(3/2)))/1000</f>
        <v>-22354.0516832458</v>
      </c>
      <c r="F497" s="33" t="n">
        <f aca="false">E497/1000</f>
        <v>-22.3540516832458</v>
      </c>
      <c r="G497" s="35" t="n">
        <f aca="false">$W$2*E497</f>
        <v>-10059.3232574606</v>
      </c>
      <c r="H497" s="33" t="n">
        <f aca="false">E497*TAN(C497*PI()/180)</f>
        <v>5020.86579354112</v>
      </c>
      <c r="I497" s="35" t="n">
        <f aca="false">$W$2*H497</f>
        <v>2259.3896070935</v>
      </c>
      <c r="J497" s="36" t="n">
        <v>0.879</v>
      </c>
      <c r="K497" s="35" t="n">
        <f aca="false">(J497-1)/10*$R$2^2*PI()/4</f>
        <v>-98.8725181530433</v>
      </c>
      <c r="L497" s="35" t="n">
        <f aca="false">G497+K497</f>
        <v>-10158.1957756136</v>
      </c>
      <c r="M497" s="37" t="n">
        <f aca="false">L497*TAN(C497*PI()/180)</f>
        <v>2281.59701948344</v>
      </c>
      <c r="N497" s="31"/>
    </row>
    <row r="498" customFormat="false" ht="12.75" hidden="false" customHeight="false" outlineLevel="0" collapsed="false">
      <c r="A498" s="32" t="n">
        <f aca="false">A497+1</f>
        <v>314</v>
      </c>
      <c r="B498" s="33" t="n">
        <f aca="false">S$2+P$2-SQRT(S$2^2-P$2^2*SIN(A498*PI()/180)^2)-P$2*COS(A498*PI()/180)</f>
        <v>16.2151005120742</v>
      </c>
      <c r="C498" s="34" t="n">
        <f aca="false">ASIN($P$2/$S$2*SIN(A498*PI()/180))*180/PI()</f>
        <v>-12.4476120577524</v>
      </c>
      <c r="D498" s="33" t="n">
        <f aca="false">(P$2^2*(PI()*U$2/30)*SIN(A498*PI()/180)*COS(A498*PI()/180)/SQRT(S$2^2-P$2^2*SIN(A498*PI()/180)^2)+P$2*(PI()*U$2/30)*SIN(A498*PI()/180))/1000</f>
        <v>-32.8191325692773</v>
      </c>
      <c r="E498" s="35" t="n">
        <f aca="false">-1*(PI()^2*U$2^2*P$2*COS(PI()*A498/180)/900+SQRT(2)*PI()^2*U$2^2*P$2^2*(4*(2*S$2^2-P$2^2)*COS(PI()*A498/90)+P$2^2*(COS(PI()*A498/45)+3))/(3600*(P$2^2*COS(PI()*A498/90)+2*S$2^2-P$2^2)^(3/2)))/1000</f>
        <v>-23136.7789722909</v>
      </c>
      <c r="F498" s="33" t="n">
        <f aca="false">E498/1000</f>
        <v>-23.1367789722909</v>
      </c>
      <c r="G498" s="35" t="n">
        <f aca="false">$W$2*E498</f>
        <v>-10411.5505375309</v>
      </c>
      <c r="H498" s="33" t="n">
        <f aca="false">E498*TAN(C498*PI()/180)</f>
        <v>5107.11023654921</v>
      </c>
      <c r="I498" s="35" t="n">
        <f aca="false">$W$2*H498</f>
        <v>2298.19960644715</v>
      </c>
      <c r="J498" s="36" t="n">
        <v>0.879</v>
      </c>
      <c r="K498" s="35" t="n">
        <f aca="false">(J498-1)/10*$R$2^2*PI()/4</f>
        <v>-98.8725181530433</v>
      </c>
      <c r="L498" s="35" t="n">
        <f aca="false">G498+K498</f>
        <v>-10510.4230556839</v>
      </c>
      <c r="M498" s="37" t="n">
        <f aca="false">L498*TAN(C498*PI()/180)</f>
        <v>2320.0242887064</v>
      </c>
      <c r="N498" s="31"/>
    </row>
    <row r="499" customFormat="false" ht="12.75" hidden="false" customHeight="false" outlineLevel="0" collapsed="false">
      <c r="A499" s="32" t="n">
        <f aca="false">A498+1</f>
        <v>315</v>
      </c>
      <c r="B499" s="33" t="n">
        <f aca="false">S$2+P$2-SQRT(S$2^2-P$2^2*SIN(A499*PI()/180)^2)-P$2*COS(A499*PI()/180)</f>
        <v>15.5760855624104</v>
      </c>
      <c r="C499" s="34" t="n">
        <f aca="false">ASIN($P$2/$S$2*SIN(A499*PI()/180))*180/PI()</f>
        <v>-12.2326233076921</v>
      </c>
      <c r="D499" s="33" t="n">
        <f aca="false">(P$2^2*(PI()*U$2/30)*SIN(A499*PI()/180)*COS(A499*PI()/180)/SQRT(S$2^2-P$2^2*SIN(A499*PI()/180)^2)+P$2*(PI()*U$2/30)*SIN(A499*PI()/180))/1000</f>
        <v>-32.3578599023803</v>
      </c>
      <c r="E499" s="35" t="n">
        <f aca="false">-1*(PI()^2*U$2^2*P$2*COS(PI()*A499/180)/900+SQRT(2)*PI()^2*U$2^2*P$2^2*(4*(2*S$2^2-P$2^2)*COS(PI()*A499/90)+P$2^2*(COS(PI()*A499/45)+3))/(3600*(P$2^2*COS(PI()*A499/90)+2*S$2^2-P$2^2)^(3/2)))/1000</f>
        <v>-23911.6822322639</v>
      </c>
      <c r="F499" s="33" t="n">
        <f aca="false">E499/1000</f>
        <v>-23.9116822322639</v>
      </c>
      <c r="G499" s="35" t="n">
        <f aca="false">$W$2*E499</f>
        <v>-10760.2570045187</v>
      </c>
      <c r="H499" s="33" t="n">
        <f aca="false">E499*TAN(C499*PI()/180)</f>
        <v>5184.14182224728</v>
      </c>
      <c r="I499" s="35" t="n">
        <f aca="false">$W$2*H499</f>
        <v>2332.86382001128</v>
      </c>
      <c r="J499" s="36" t="n">
        <v>0.879</v>
      </c>
      <c r="K499" s="35" t="n">
        <f aca="false">(J499-1)/10*$R$2^2*PI()/4</f>
        <v>-98.8725181530433</v>
      </c>
      <c r="L499" s="35" t="n">
        <f aca="false">G499+K499</f>
        <v>-10859.1295226718</v>
      </c>
      <c r="M499" s="37" t="n">
        <f aca="false">L499*TAN(C499*PI()/180)</f>
        <v>2354.29975042593</v>
      </c>
      <c r="N499" s="31"/>
    </row>
    <row r="500" customFormat="false" ht="12.75" hidden="false" customHeight="false" outlineLevel="0" collapsed="false">
      <c r="A500" s="32" t="n">
        <f aca="false">A499+1</f>
        <v>316</v>
      </c>
      <c r="B500" s="33" t="n">
        <f aca="false">S$2+P$2-SQRT(S$2^2-P$2^2*SIN(A500*PI()/180)^2)-P$2*COS(A500*PI()/180)</f>
        <v>14.9462636091388</v>
      </c>
      <c r="C500" s="34" t="n">
        <f aca="false">ASIN($P$2/$S$2*SIN(A500*PI()/180))*180/PI()</f>
        <v>-12.0140285411777</v>
      </c>
      <c r="D500" s="33" t="n">
        <f aca="false">(P$2^2*(PI()*U$2/30)*SIN(A500*PI()/180)*COS(A500*PI()/180)/SQRT(S$2^2-P$2^2*SIN(A500*PI()/180)^2)+P$2*(PI()*U$2/30)*SIN(A500*PI()/180))/1000</f>
        <v>-31.8814743331608</v>
      </c>
      <c r="E500" s="35" t="n">
        <f aca="false">-1*(PI()^2*U$2^2*P$2*COS(PI()*A500/180)/900+SQRT(2)*PI()^2*U$2^2*P$2^2*(4*(2*S$2^2-P$2^2)*COS(PI()*A500/90)+P$2^2*(COS(PI()*A500/45)+3))/(3600*(P$2^2*COS(PI()*A500/90)+2*S$2^2-P$2^2)^(3/2)))/1000</f>
        <v>-24678.2024866636</v>
      </c>
      <c r="F500" s="33" t="n">
        <f aca="false">E500/1000</f>
        <v>-24.6782024866636</v>
      </c>
      <c r="G500" s="35" t="n">
        <f aca="false">$W$2*E500</f>
        <v>-11105.1911189986</v>
      </c>
      <c r="H500" s="33" t="n">
        <f aca="false">E500*TAN(C500*PI()/180)</f>
        <v>5251.82950670967</v>
      </c>
      <c r="I500" s="35" t="n">
        <f aca="false">$W$2*H500</f>
        <v>2363.32327801935</v>
      </c>
      <c r="J500" s="36" t="n">
        <v>0.893</v>
      </c>
      <c r="K500" s="35" t="n">
        <f aca="false">(J500-1)/10*$R$2^2*PI()/4</f>
        <v>-87.4327226642614</v>
      </c>
      <c r="L500" s="35" t="n">
        <f aca="false">G500+K500</f>
        <v>-11192.6238416629</v>
      </c>
      <c r="M500" s="37" t="n">
        <f aca="false">L500*TAN(C500*PI()/180)</f>
        <v>2381.93005268166</v>
      </c>
      <c r="N500" s="31"/>
    </row>
    <row r="501" customFormat="false" ht="12.75" hidden="false" customHeight="false" outlineLevel="0" collapsed="false">
      <c r="A501" s="32" t="n">
        <f aca="false">A500+1</f>
        <v>317</v>
      </c>
      <c r="B501" s="33" t="n">
        <f aca="false">S$2+P$2-SQRT(S$2^2-P$2^2*SIN(A501*PI()/180)^2)-P$2*COS(A501*PI()/180)</f>
        <v>14.3259293367367</v>
      </c>
      <c r="C501" s="34" t="n">
        <f aca="false">ASIN($P$2/$S$2*SIN(A501*PI()/180))*180/PI()</f>
        <v>-11.7918999383558</v>
      </c>
      <c r="D501" s="33" t="n">
        <f aca="false">(P$2^2*(PI()*U$2/30)*SIN(A501*PI()/180)*COS(A501*PI()/180)/SQRT(S$2^2-P$2^2*SIN(A501*PI()/180)^2)+P$2*(PI()*U$2/30)*SIN(A501*PI()/180))/1000</f>
        <v>-31.3901456505995</v>
      </c>
      <c r="E501" s="35" t="n">
        <f aca="false">-1*(PI()^2*U$2^2*P$2*COS(PI()*A501/180)/900+SQRT(2)*PI()^2*U$2^2*P$2^2*(4*(2*S$2^2-P$2^2)*COS(PI()*A501/90)+P$2^2*(COS(PI()*A501/45)+3))/(3600*(P$2^2*COS(PI()*A501/90)+2*S$2^2-P$2^2)^(3/2)))/1000</f>
        <v>-25435.7886216354</v>
      </c>
      <c r="F501" s="33" t="n">
        <f aca="false">E501/1000</f>
        <v>-25.4357886216354</v>
      </c>
      <c r="G501" s="35" t="n">
        <f aca="false">$W$2*E501</f>
        <v>-11446.1048797359</v>
      </c>
      <c r="H501" s="33" t="n">
        <f aca="false">E501*TAN(C501*PI()/180)</f>
        <v>5310.06033870072</v>
      </c>
      <c r="I501" s="35" t="n">
        <f aca="false">$W$2*H501</f>
        <v>2389.52715241532</v>
      </c>
      <c r="J501" s="36" t="n">
        <v>0.893</v>
      </c>
      <c r="K501" s="35" t="n">
        <f aca="false">(J501-1)/10*$R$2^2*PI()/4</f>
        <v>-87.4327226642614</v>
      </c>
      <c r="L501" s="35" t="n">
        <f aca="false">G501+K501</f>
        <v>-11533.5376024002</v>
      </c>
      <c r="M501" s="37" t="n">
        <f aca="false">L501*TAN(C501*PI()/180)</f>
        <v>2407.77990014139</v>
      </c>
      <c r="N501" s="31"/>
    </row>
    <row r="502" customFormat="false" ht="12.75" hidden="false" customHeight="false" outlineLevel="0" collapsed="false">
      <c r="A502" s="32" t="n">
        <f aca="false">A501+1</f>
        <v>318</v>
      </c>
      <c r="B502" s="33" t="n">
        <f aca="false">S$2+P$2-SQRT(S$2^2-P$2^2*SIN(A502*PI()/180)^2)-P$2*COS(A502*PI()/180)</f>
        <v>13.7153739950705</v>
      </c>
      <c r="C502" s="34" t="n">
        <f aca="false">ASIN($P$2/$S$2*SIN(A502*PI()/180))*180/PI()</f>
        <v>-11.5663103962368</v>
      </c>
      <c r="D502" s="33" t="n">
        <f aca="false">(P$2^2*(PI()*U$2/30)*SIN(A502*PI()/180)*COS(A502*PI()/180)/SQRT(S$2^2-P$2^2*SIN(A502*PI()/180)^2)+P$2*(PI()*U$2/30)*SIN(A502*PI()/180))/1000</f>
        <v>-30.8840543688268</v>
      </c>
      <c r="E502" s="35" t="n">
        <f aca="false">-1*(PI()^2*U$2^2*P$2*COS(PI()*A502/180)/900+SQRT(2)*PI()^2*U$2^2*P$2^2*(4*(2*S$2^2-P$2^2)*COS(PI()*A502/90)+P$2^2*(COS(PI()*A502/45)+3))/(3600*(P$2^2*COS(PI()*A502/90)+2*S$2^2-P$2^2)^(3/2)))/1000</f>
        <v>-26183.8978629933</v>
      </c>
      <c r="F502" s="33" t="n">
        <f aca="false">E502/1000</f>
        <v>-26.1838978629933</v>
      </c>
      <c r="G502" s="35" t="n">
        <f aca="false">$W$2*E502</f>
        <v>-11782.754038347</v>
      </c>
      <c r="H502" s="33" t="n">
        <f aca="false">E502*TAN(C502*PI()/180)</f>
        <v>5358.73955864446</v>
      </c>
      <c r="I502" s="35" t="n">
        <f aca="false">$W$2*H502</f>
        <v>2411.43280139001</v>
      </c>
      <c r="J502" s="36" t="n">
        <v>0.893</v>
      </c>
      <c r="K502" s="35" t="n">
        <f aca="false">(J502-1)/10*$R$2^2*PI()/4</f>
        <v>-87.4327226642614</v>
      </c>
      <c r="L502" s="35" t="n">
        <f aca="false">G502+K502</f>
        <v>-11870.1867610113</v>
      </c>
      <c r="M502" s="37" t="n">
        <f aca="false">L502*TAN(C502*PI()/180)</f>
        <v>2429.32659215075</v>
      </c>
      <c r="N502" s="31"/>
    </row>
    <row r="503" customFormat="false" ht="12.75" hidden="false" customHeight="false" outlineLevel="0" collapsed="false">
      <c r="A503" s="32" t="n">
        <f aca="false">A502+1</f>
        <v>319</v>
      </c>
      <c r="B503" s="33" t="n">
        <f aca="false">S$2+P$2-SQRT(S$2^2-P$2^2*SIN(A503*PI()/180)^2)-P$2*COS(A503*PI()/180)</f>
        <v>13.1148851907302</v>
      </c>
      <c r="C503" s="34" t="n">
        <f aca="false">ASIN($P$2/$S$2*SIN(A503*PI()/180))*180/PI()</f>
        <v>-11.3373334940127</v>
      </c>
      <c r="D503" s="33" t="n">
        <f aca="false">(P$2^2*(PI()*U$2/30)*SIN(A503*PI()/180)*COS(A503*PI()/180)/SQRT(S$2^2-P$2^2*SIN(A503*PI()/180)^2)+P$2*(PI()*U$2/30)*SIN(A503*PI()/180))/1000</f>
        <v>-30.363391559145</v>
      </c>
      <c r="E503" s="35" t="n">
        <f aca="false">-1*(PI()^2*U$2^2*P$2*COS(PI()*A503/180)/900+SQRT(2)*PI()^2*U$2^2*P$2^2*(4*(2*S$2^2-P$2^2)*COS(PI()*A503/90)+P$2^2*(COS(PI()*A503/45)+3))/(3600*(P$2^2*COS(PI()*A503/90)+2*S$2^2-P$2^2)^(3/2)))/1000</f>
        <v>-26921.9962261364</v>
      </c>
      <c r="F503" s="33" t="n">
        <f aca="false">E503/1000</f>
        <v>-26.9219962261364</v>
      </c>
      <c r="G503" s="35" t="n">
        <f aca="false">$W$2*E503</f>
        <v>-12114.8983017614</v>
      </c>
      <c r="H503" s="33" t="n">
        <f aca="false">E503*TAN(C503*PI()/180)</f>
        <v>5397.79065408447</v>
      </c>
      <c r="I503" s="35" t="n">
        <f aca="false">$W$2*H503</f>
        <v>2429.00579433801</v>
      </c>
      <c r="J503" s="36" t="n">
        <v>0.893</v>
      </c>
      <c r="K503" s="35" t="n">
        <f aca="false">(J503-1)/10*$R$2^2*PI()/4</f>
        <v>-87.4327226642614</v>
      </c>
      <c r="L503" s="35" t="n">
        <f aca="false">G503+K503</f>
        <v>-12202.3310244257</v>
      </c>
      <c r="M503" s="37" t="n">
        <f aca="false">L503*TAN(C503*PI()/180)</f>
        <v>2446.53582923194</v>
      </c>
      <c r="N503" s="31"/>
    </row>
    <row r="504" customFormat="false" ht="12.75" hidden="false" customHeight="false" outlineLevel="0" collapsed="false">
      <c r="A504" s="32" t="n">
        <f aca="false">A503+1</f>
        <v>320</v>
      </c>
      <c r="B504" s="33" t="n">
        <f aca="false">S$2+P$2-SQRT(S$2^2-P$2^2*SIN(A504*PI()/180)^2)-P$2*COS(A504*PI()/180)</f>
        <v>12.5247466817437</v>
      </c>
      <c r="C504" s="34" t="n">
        <f aca="false">ASIN($P$2/$S$2*SIN(A504*PI()/180))*180/PI()</f>
        <v>-11.1050434592752</v>
      </c>
      <c r="D504" s="33" t="n">
        <f aca="false">(P$2^2*(PI()*U$2/30)*SIN(A504*PI()/180)*COS(A504*PI()/180)/SQRT(S$2^2-P$2^2*SIN(A504*PI()/180)^2)+P$2*(PI()*U$2/30)*SIN(A504*PI()/180))/1000</f>
        <v>-29.8283586734913</v>
      </c>
      <c r="E504" s="35" t="n">
        <f aca="false">-1*(PI()^2*U$2^2*P$2*COS(PI()*A504/180)/900+SQRT(2)*PI()^2*U$2^2*P$2^2*(4*(2*S$2^2-P$2^2)*COS(PI()*A504/90)+P$2^2*(COS(PI()*A504/45)+3))/(3600*(P$2^2*COS(PI()*A504/90)+2*S$2^2-P$2^2)^(3/2)))/1000</f>
        <v>-27649.5589392156</v>
      </c>
      <c r="F504" s="33" t="n">
        <f aca="false">E504/1000</f>
        <v>-27.6495589392156</v>
      </c>
      <c r="G504" s="35" t="n">
        <f aca="false">$W$2*E504</f>
        <v>-12442.301522647</v>
      </c>
      <c r="H504" s="33" t="n">
        <f aca="false">E504*TAN(C504*PI()/180)</f>
        <v>5427.15537299769</v>
      </c>
      <c r="I504" s="35" t="n">
        <f aca="false">$W$2*H504</f>
        <v>2442.21991784896</v>
      </c>
      <c r="J504" s="36" t="n">
        <v>0.907</v>
      </c>
      <c r="K504" s="35" t="n">
        <f aca="false">(J504-1)/10*$R$2^2*PI()/4</f>
        <v>-75.9929271754796</v>
      </c>
      <c r="L504" s="35" t="n">
        <f aca="false">G504+K504</f>
        <v>-12518.2944498225</v>
      </c>
      <c r="M504" s="37" t="n">
        <f aca="false">L504*TAN(C504*PI()/180)</f>
        <v>2457.13608428535</v>
      </c>
      <c r="N504" s="31"/>
    </row>
    <row r="505" customFormat="false" ht="12.75" hidden="false" customHeight="false" outlineLevel="0" collapsed="false">
      <c r="A505" s="32" t="n">
        <f aca="false">A504+1</f>
        <v>321</v>
      </c>
      <c r="B505" s="33" t="n">
        <f aca="false">S$2+P$2-SQRT(S$2^2-P$2^2*SIN(A505*PI()/180)^2)-P$2*COS(A505*PI()/180)</f>
        <v>11.9452381758316</v>
      </c>
      <c r="C505" s="34" t="n">
        <f aca="false">ASIN($P$2/$S$2*SIN(A505*PI()/180))*180/PI()</f>
        <v>-10.8695151351585</v>
      </c>
      <c r="D505" s="33" t="n">
        <f aca="false">(P$2^2*(PI()*U$2/30)*SIN(A505*PI()/180)*COS(A505*PI()/180)/SQRT(S$2^2-P$2^2*SIN(A505*PI()/180)^2)+P$2*(PI()*U$2/30)*SIN(A505*PI()/180))/1000</f>
        <v>-29.2791673598625</v>
      </c>
      <c r="E505" s="35" t="n">
        <f aca="false">-1*(PI()^2*U$2^2*P$2*COS(PI()*A505/180)/900+SQRT(2)*PI()^2*U$2^2*P$2^2*(4*(2*S$2^2-P$2^2)*COS(PI()*A505/90)+P$2^2*(COS(PI()*A505/45)+3))/(3600*(P$2^2*COS(PI()*A505/90)+2*S$2^2-P$2^2)^(3/2)))/1000</f>
        <v>-28366.0708400057</v>
      </c>
      <c r="F505" s="33" t="n">
        <f aca="false">E505/1000</f>
        <v>-28.3660708400057</v>
      </c>
      <c r="G505" s="35" t="n">
        <f aca="false">$W$2*E505</f>
        <v>-12764.7318780026</v>
      </c>
      <c r="H505" s="33" t="n">
        <f aca="false">E505*TAN(C505*PI()/180)</f>
        <v>5446.79369641826</v>
      </c>
      <c r="I505" s="35" t="n">
        <f aca="false">$W$2*H505</f>
        <v>2451.05716338822</v>
      </c>
      <c r="J505" s="36" t="n">
        <v>0.907</v>
      </c>
      <c r="K505" s="35" t="n">
        <f aca="false">(J505-1)/10*$R$2^2*PI()/4</f>
        <v>-75.9929271754796</v>
      </c>
      <c r="L505" s="35" t="n">
        <f aca="false">G505+K505</f>
        <v>-12840.724805178</v>
      </c>
      <c r="M505" s="37" t="n">
        <f aca="false">L505*TAN(C505*PI()/180)</f>
        <v>2465.64916659678</v>
      </c>
      <c r="N505" s="31"/>
    </row>
    <row r="506" customFormat="false" ht="12.75" hidden="false" customHeight="false" outlineLevel="0" collapsed="false">
      <c r="A506" s="32" t="n">
        <f aca="false">A505+1</f>
        <v>322</v>
      </c>
      <c r="B506" s="33" t="n">
        <f aca="false">S$2+P$2-SQRT(S$2^2-P$2^2*SIN(A506*PI()/180)^2)-P$2*COS(A506*PI()/180)</f>
        <v>11.3766351323561</v>
      </c>
      <c r="C506" s="34" t="n">
        <f aca="false">ASIN($P$2/$S$2*SIN(A506*PI()/180))*180/PI()</f>
        <v>-10.6308239484308</v>
      </c>
      <c r="D506" s="33" t="n">
        <f aca="false">(P$2^2*(PI()*U$2/30)*SIN(A506*PI()/180)*COS(A506*PI()/180)/SQRT(S$2^2-P$2^2*SIN(A506*PI()/180)^2)+P$2*(PI()*U$2/30)*SIN(A506*PI()/180))/1000</f>
        <v>-28.7160392702107</v>
      </c>
      <c r="E506" s="35" t="n">
        <f aca="false">-1*(PI()^2*U$2^2*P$2*COS(PI()*A506/180)/900+SQRT(2)*PI()^2*U$2^2*P$2^2*(4*(2*S$2^2-P$2^2)*COS(PI()*A506/90)+P$2^2*(COS(PI()*A506/45)+3))/(3600*(P$2^2*COS(PI()*A506/90)+2*S$2^2-P$2^2)^(3/2)))/1000</f>
        <v>-29071.0267470251</v>
      </c>
      <c r="F506" s="33" t="n">
        <f aca="false">E506/1000</f>
        <v>-29.0710267470251</v>
      </c>
      <c r="G506" s="35" t="n">
        <f aca="false">$W$2*E506</f>
        <v>-13081.9620361613</v>
      </c>
      <c r="H506" s="33" t="n">
        <f aca="false">E506*TAN(C506*PI()/180)</f>
        <v>5456.68377190514</v>
      </c>
      <c r="I506" s="35" t="n">
        <f aca="false">$W$2*H506</f>
        <v>2455.50769735731</v>
      </c>
      <c r="J506" s="36" t="n">
        <v>0.907</v>
      </c>
      <c r="K506" s="35" t="n">
        <f aca="false">(J506-1)/10*$R$2^2*PI()/4</f>
        <v>-75.9929271754796</v>
      </c>
      <c r="L506" s="35" t="n">
        <f aca="false">G506+K506</f>
        <v>-13157.9549633368</v>
      </c>
      <c r="M506" s="37" t="n">
        <f aca="false">L506*TAN(C506*PI()/180)</f>
        <v>2469.771705853</v>
      </c>
      <c r="N506" s="31"/>
    </row>
    <row r="507" customFormat="false" ht="12.75" hidden="false" customHeight="false" outlineLevel="0" collapsed="false">
      <c r="A507" s="32" t="n">
        <f aca="false">A506+1</f>
        <v>323</v>
      </c>
      <c r="B507" s="33" t="n">
        <f aca="false">S$2+P$2-SQRT(S$2^2-P$2^2*SIN(A507*PI()/180)^2)-P$2*COS(A507*PI()/180)</f>
        <v>10.819208568106</v>
      </c>
      <c r="C507" s="34" t="n">
        <f aca="false">ASIN($P$2/$S$2*SIN(A507*PI()/180))*180/PI()</f>
        <v>-10.3890458785511</v>
      </c>
      <c r="D507" s="33" t="n">
        <f aca="false">(P$2^2*(PI()*U$2/30)*SIN(A507*PI()/180)*COS(A507*PI()/180)/SQRT(S$2^2-P$2^2*SIN(A507*PI()/180)^2)+P$2*(PI()*U$2/30)*SIN(A507*PI()/180))/1000</f>
        <v>-28.1392058613096</v>
      </c>
      <c r="E507" s="35" t="n">
        <f aca="false">-1*(PI()^2*U$2^2*P$2*COS(PI()*A507/180)/900+SQRT(2)*PI()^2*U$2^2*P$2^2*(4*(2*S$2^2-P$2^2)*COS(PI()*A507/90)+P$2^2*(COS(PI()*A507/45)+3))/(3600*(P$2^2*COS(PI()*A507/90)+2*S$2^2-P$2^2)^(3/2)))/1000</f>
        <v>-29763.9318055215</v>
      </c>
      <c r="F507" s="33" t="n">
        <f aca="false">E507/1000</f>
        <v>-29.7639318055215</v>
      </c>
      <c r="G507" s="35" t="n">
        <f aca="false">$W$2*E507</f>
        <v>-13393.7693124847</v>
      </c>
      <c r="H507" s="33" t="n">
        <f aca="false">E507*TAN(C507*PI()/180)</f>
        <v>5456.8218094499</v>
      </c>
      <c r="I507" s="35" t="n">
        <f aca="false">$W$2*H507</f>
        <v>2455.56981425246</v>
      </c>
      <c r="J507" s="36" t="n">
        <v>0.907</v>
      </c>
      <c r="K507" s="35" t="n">
        <f aca="false">(J507-1)/10*$R$2^2*PI()/4</f>
        <v>-75.9929271754796</v>
      </c>
      <c r="L507" s="35" t="n">
        <f aca="false">G507+K507</f>
        <v>-13469.7622396602</v>
      </c>
      <c r="M507" s="37" t="n">
        <f aca="false">L507*TAN(C507*PI()/180)</f>
        <v>2469.50210871828</v>
      </c>
      <c r="N507" s="31"/>
    </row>
    <row r="508" customFormat="false" ht="12.75" hidden="false" customHeight="false" outlineLevel="0" collapsed="false">
      <c r="A508" s="32" t="n">
        <f aca="false">A507+1</f>
        <v>324</v>
      </c>
      <c r="B508" s="33" t="n">
        <f aca="false">S$2+P$2-SQRT(S$2^2-P$2^2*SIN(A508*PI()/180)^2)-P$2*COS(A508*PI()/180)</f>
        <v>10.2732248670516</v>
      </c>
      <c r="C508" s="34" t="n">
        <f aca="false">ASIN($P$2/$S$2*SIN(A508*PI()/180))*180/PI()</f>
        <v>-10.1442574277089</v>
      </c>
      <c r="D508" s="33" t="n">
        <f aca="false">(P$2^2*(PI()*U$2/30)*SIN(A508*PI()/180)*COS(A508*PI()/180)/SQRT(S$2^2-P$2^2*SIN(A508*PI()/180)^2)+P$2*(PI()*U$2/30)*SIN(A508*PI()/180))/1000</f>
        <v>-27.5489081890788</v>
      </c>
      <c r="E508" s="35" t="n">
        <f aca="false">-1*(PI()^2*U$2^2*P$2*COS(PI()*A508/180)/900+SQRT(2)*PI()^2*U$2^2*P$2^2*(4*(2*S$2^2-P$2^2)*COS(PI()*A508/90)+P$2^2*(COS(PI()*A508/45)+3))/(3600*(P$2^2*COS(PI()*A508/90)+2*S$2^2-P$2^2)^(3/2)))/1000</f>
        <v>-30444.301809016</v>
      </c>
      <c r="F508" s="33" t="n">
        <f aca="false">E508/1000</f>
        <v>-30.444301809016</v>
      </c>
      <c r="G508" s="35" t="n">
        <f aca="false">$W$2*E508</f>
        <v>-13699.9358140572</v>
      </c>
      <c r="H508" s="33" t="n">
        <f aca="false">E508*TAN(C508*PI()/180)</f>
        <v>5447.22194147072</v>
      </c>
      <c r="I508" s="35" t="n">
        <f aca="false">$W$2*H508</f>
        <v>2451.24987366183</v>
      </c>
      <c r="J508" s="36" t="n">
        <v>0.907</v>
      </c>
      <c r="K508" s="35" t="n">
        <f aca="false">(J508-1)/10*$R$2^2*PI()/4</f>
        <v>-75.9929271754796</v>
      </c>
      <c r="L508" s="35" t="n">
        <f aca="false">G508+K508</f>
        <v>-13775.9287412327</v>
      </c>
      <c r="M508" s="37" t="n">
        <f aca="false">L508*TAN(C508*PI()/180)</f>
        <v>2464.84684635326</v>
      </c>
      <c r="N508" s="31"/>
    </row>
    <row r="509" customFormat="false" ht="12.75" hidden="false" customHeight="false" outlineLevel="0" collapsed="false">
      <c r="A509" s="32" t="n">
        <f aca="false">A508+1</f>
        <v>325</v>
      </c>
      <c r="B509" s="33" t="n">
        <f aca="false">S$2+P$2-SQRT(S$2^2-P$2^2*SIN(A509*PI()/180)^2)-P$2*COS(A509*PI()/180)</f>
        <v>9.73894559419244</v>
      </c>
      <c r="C509" s="34" t="n">
        <f aca="false">ASIN($P$2/$S$2*SIN(A509*PI()/180))*180/PI()</f>
        <v>-9.89653559185603</v>
      </c>
      <c r="D509" s="33" t="n">
        <f aca="false">(P$2^2*(PI()*U$2/30)*SIN(A509*PI()/180)*COS(A509*PI()/180)/SQRT(S$2^2-P$2^2*SIN(A509*PI()/180)^2)+P$2*(PI()*U$2/30)*SIN(A509*PI()/180))/1000</f>
        <v>-26.945396696835</v>
      </c>
      <c r="E509" s="35" t="n">
        <f aca="false">-1*(PI()^2*U$2^2*P$2*COS(PI()*A509/180)/900+SQRT(2)*PI()^2*U$2^2*P$2^2*(4*(2*S$2^2-P$2^2)*COS(PI()*A509/90)+P$2^2*(COS(PI()*A509/45)+3))/(3600*(P$2^2*COS(PI()*A509/90)+2*S$2^2-P$2^2)^(3/2)))/1000</f>
        <v>-31111.6634971588</v>
      </c>
      <c r="F509" s="33" t="n">
        <f aca="false">E509/1000</f>
        <v>-31.1116634971588</v>
      </c>
      <c r="G509" s="35" t="n">
        <f aca="false">$W$2*E509</f>
        <v>-14000.2485737215</v>
      </c>
      <c r="H509" s="33" t="n">
        <f aca="false">E509*TAN(C509*PI()/180)</f>
        <v>5427.916048574</v>
      </c>
      <c r="I509" s="35" t="n">
        <f aca="false">$W$2*H509</f>
        <v>2442.5622218583</v>
      </c>
      <c r="J509" s="36" t="n">
        <v>0.935</v>
      </c>
      <c r="K509" s="35" t="n">
        <f aca="false">(J509-1)/10*$R$2^2*PI()/4</f>
        <v>-53.1133361979158</v>
      </c>
      <c r="L509" s="35" t="n">
        <f aca="false">G509+K509</f>
        <v>-14053.3619099194</v>
      </c>
      <c r="M509" s="37" t="n">
        <f aca="false">L509*TAN(C509*PI()/180)</f>
        <v>2451.82867364955</v>
      </c>
      <c r="N509" s="31"/>
    </row>
    <row r="510" customFormat="false" ht="12.75" hidden="false" customHeight="false" outlineLevel="0" collapsed="false">
      <c r="A510" s="32" t="n">
        <f aca="false">A509+1</f>
        <v>326</v>
      </c>
      <c r="B510" s="33" t="n">
        <f aca="false">S$2+P$2-SQRT(S$2^2-P$2^2*SIN(A510*PI()/180)^2)-P$2*COS(A510*PI()/180)</f>
        <v>9.21662731361314</v>
      </c>
      <c r="C510" s="34" t="n">
        <f aca="false">ASIN($P$2/$S$2*SIN(A510*PI()/180))*180/PI()</f>
        <v>-9.64595783274047</v>
      </c>
      <c r="D510" s="33" t="n">
        <f aca="false">(P$2^2*(PI()*U$2/30)*SIN(A510*PI()/180)*COS(A510*PI()/180)/SQRT(S$2^2-P$2^2*SIN(A510*PI()/180)^2)+P$2*(PI()*U$2/30)*SIN(A510*PI()/180))/1000</f>
        <v>-26.3289309979298</v>
      </c>
      <c r="E510" s="35" t="n">
        <f aca="false">-1*(PI()^2*U$2^2*P$2*COS(PI()*A510/180)/900+SQRT(2)*PI()^2*U$2^2*P$2^2*(4*(2*S$2^2-P$2^2)*COS(PI()*A510/90)+P$2^2*(COS(PI()*A510/45)+3))/(3600*(P$2^2*COS(PI()*A510/90)+2*S$2^2-P$2^2)^(3/2)))/1000</f>
        <v>-31765.5548307034</v>
      </c>
      <c r="F510" s="33" t="n">
        <f aca="false">E510/1000</f>
        <v>-31.7655548307034</v>
      </c>
      <c r="G510" s="35" t="n">
        <f aca="false">$W$2*E510</f>
        <v>-14294.4996738165</v>
      </c>
      <c r="H510" s="33" t="n">
        <f aca="false">E510*TAN(C510*PI()/180)</f>
        <v>5398.95355278892</v>
      </c>
      <c r="I510" s="35" t="n">
        <f aca="false">$W$2*H510</f>
        <v>2429.52909875501</v>
      </c>
      <c r="J510" s="36" t="n">
        <v>0.935</v>
      </c>
      <c r="K510" s="35" t="n">
        <f aca="false">(J510-1)/10*$R$2^2*PI()/4</f>
        <v>-53.1133361979158</v>
      </c>
      <c r="L510" s="35" t="n">
        <f aca="false">G510+K510</f>
        <v>-14347.6130100144</v>
      </c>
      <c r="M510" s="37" t="n">
        <f aca="false">L510*TAN(C510*PI()/180)</f>
        <v>2438.55637489404</v>
      </c>
      <c r="N510" s="31"/>
    </row>
    <row r="511" customFormat="false" ht="12.75" hidden="false" customHeight="false" outlineLevel="0" collapsed="false">
      <c r="A511" s="32" t="n">
        <f aca="false">A510+1</f>
        <v>327</v>
      </c>
      <c r="B511" s="33" t="n">
        <f aca="false">S$2+P$2-SQRT(S$2^2-P$2^2*SIN(A511*PI()/180)^2)-P$2*COS(A511*PI()/180)</f>
        <v>8.70652141085208</v>
      </c>
      <c r="C511" s="34" t="n">
        <f aca="false">ASIN($P$2/$S$2*SIN(A511*PI()/180))*180/PI()</f>
        <v>-9.3926020509469</v>
      </c>
      <c r="D511" s="33" t="n">
        <f aca="false">(P$2^2*(PI()*U$2/30)*SIN(A511*PI()/180)*COS(A511*PI()/180)/SQRT(S$2^2-P$2^2*SIN(A511*PI()/180)^2)+P$2*(PI()*U$2/30)*SIN(A511*PI()/180))/1000</f>
        <v>-25.6997796532131</v>
      </c>
      <c r="E511" s="35" t="n">
        <f aca="false">-1*(PI()^2*U$2^2*P$2*COS(PI()*A511/180)/900+SQRT(2)*PI()^2*U$2^2*P$2^2*(4*(2*S$2^2-P$2^2)*COS(PI()*A511/90)+P$2^2*(COS(PI()*A511/45)+3))/(3600*(P$2^2*COS(PI()*A511/90)+2*S$2^2-P$2^2)^(3/2)))/1000</f>
        <v>-32405.5252444532</v>
      </c>
      <c r="F511" s="33" t="n">
        <f aca="false">E511/1000</f>
        <v>-32.4055252444532</v>
      </c>
      <c r="G511" s="35" t="n">
        <f aca="false">$W$2*E511</f>
        <v>-14582.4863600039</v>
      </c>
      <c r="H511" s="33" t="n">
        <f aca="false">E511*TAN(C511*PI()/180)</f>
        <v>5360.40117999131</v>
      </c>
      <c r="I511" s="35" t="n">
        <f aca="false">$W$2*H511</f>
        <v>2412.18053099609</v>
      </c>
      <c r="J511" s="36" t="n">
        <v>0.963</v>
      </c>
      <c r="K511" s="35" t="n">
        <f aca="false">(J511-1)/10*$R$2^2*PI()/4</f>
        <v>-30.2337452203521</v>
      </c>
      <c r="L511" s="35" t="n">
        <f aca="false">G511+K511</f>
        <v>-14612.7201052243</v>
      </c>
      <c r="M511" s="37" t="n">
        <f aca="false">L511*TAN(C511*PI()/180)</f>
        <v>2417.18168442077</v>
      </c>
      <c r="N511" s="31"/>
    </row>
    <row r="512" customFormat="false" ht="12.75" hidden="false" customHeight="false" outlineLevel="0" collapsed="false">
      <c r="A512" s="32" t="n">
        <f aca="false">A511+1</f>
        <v>328</v>
      </c>
      <c r="B512" s="33" t="n">
        <f aca="false">S$2+P$2-SQRT(S$2^2-P$2^2*SIN(A512*PI()/180)^2)-P$2*COS(A512*PI()/180)</f>
        <v>8.2088739196814</v>
      </c>
      <c r="C512" s="34" t="n">
        <f aca="false">ASIN($P$2/$S$2*SIN(A512*PI()/180))*180/PI()</f>
        <v>-9.13654655994579</v>
      </c>
      <c r="D512" s="33" t="n">
        <f aca="false">(P$2^2*(PI()*U$2/30)*SIN(A512*PI()/180)*COS(A512*PI()/180)/SQRT(S$2^2-P$2^2*SIN(A512*PI()/180)^2)+P$2*(PI()*U$2/30)*SIN(A512*PI()/180))/1000</f>
        <v>-25.0582199437451</v>
      </c>
      <c r="E512" s="35" t="n">
        <f aca="false">-1*(PI()^2*U$2^2*P$2*COS(PI()*A512/180)/900+SQRT(2)*PI()^2*U$2^2*P$2^2*(4*(2*S$2^2-P$2^2)*COS(PI()*A512/90)+P$2^2*(COS(PI()*A512/45)+3))/(3600*(P$2^2*COS(PI()*A512/90)+2*S$2^2-P$2^2)^(3/2)))/1000</f>
        <v>-33031.1358790742</v>
      </c>
      <c r="F512" s="33" t="n">
        <f aca="false">E512/1000</f>
        <v>-33.0311358790742</v>
      </c>
      <c r="G512" s="35" t="n">
        <f aca="false">$W$2*E512</f>
        <v>-14864.0111455834</v>
      </c>
      <c r="H512" s="33" t="n">
        <f aca="false">E512*TAN(C512*PI()/180)</f>
        <v>5312.34269323443</v>
      </c>
      <c r="I512" s="35" t="n">
        <f aca="false">$W$2*H512</f>
        <v>2390.55421195549</v>
      </c>
      <c r="J512" s="36" t="n">
        <v>0.949</v>
      </c>
      <c r="K512" s="35" t="n">
        <f aca="false">(J512-1)/10*$R$2^2*PI()/4</f>
        <v>-41.673540709134</v>
      </c>
      <c r="L512" s="35" t="n">
        <f aca="false">G512+K512</f>
        <v>-14905.6846862925</v>
      </c>
      <c r="M512" s="37" t="n">
        <f aca="false">L512*TAN(C512*PI()/180)</f>
        <v>2397.25649825584</v>
      </c>
      <c r="N512" s="31"/>
    </row>
    <row r="513" customFormat="false" ht="12.75" hidden="false" customHeight="false" outlineLevel="0" collapsed="false">
      <c r="A513" s="32" t="n">
        <f aca="false">A512+1</f>
        <v>329</v>
      </c>
      <c r="B513" s="33" t="n">
        <f aca="false">S$2+P$2-SQRT(S$2^2-P$2^2*SIN(A513*PI()/180)^2)-P$2*COS(A513*PI()/180)</f>
        <v>7.72392535338646</v>
      </c>
      <c r="C513" s="34" t="n">
        <f aca="false">ASIN($P$2/$S$2*SIN(A513*PI()/180))*180/PI()</f>
        <v>-8.87787006114994</v>
      </c>
      <c r="D513" s="33" t="n">
        <f aca="false">(P$2^2*(PI()*U$2/30)*SIN(A513*PI()/180)*COS(A513*PI()/180)/SQRT(S$2^2-P$2^2*SIN(A513*PI()/180)^2)+P$2*(PI()*U$2/30)*SIN(A513*PI()/180))/1000</f>
        <v>-24.4045376391627</v>
      </c>
      <c r="E513" s="35" t="n">
        <f aca="false">-1*(PI()^2*U$2^2*P$2*COS(PI()*A513/180)/900+SQRT(2)*PI()^2*U$2^2*P$2^2*(4*(2*S$2^2-P$2^2)*COS(PI()*A513/90)+P$2^2*(COS(PI()*A513/45)+3))/(3600*(P$2^2*COS(PI()*A513/90)+2*S$2^2-P$2^2)^(3/2)))/1000</f>
        <v>-33641.9597926978</v>
      </c>
      <c r="F513" s="33" t="n">
        <f aca="false">E513/1000</f>
        <v>-33.6419597926978</v>
      </c>
      <c r="G513" s="35" t="n">
        <f aca="false">$W$2*E513</f>
        <v>-15138.881906714</v>
      </c>
      <c r="H513" s="33" t="n">
        <f aca="false">E513*TAN(C513*PI()/180)</f>
        <v>5254.8785986938</v>
      </c>
      <c r="I513" s="35" t="n">
        <f aca="false">$W$2*H513</f>
        <v>2364.69536941221</v>
      </c>
      <c r="J513" s="36" t="n">
        <v>0.963</v>
      </c>
      <c r="K513" s="35" t="n">
        <f aca="false">(J513-1)/10*$R$2^2*PI()/4</f>
        <v>-30.2337452203521</v>
      </c>
      <c r="L513" s="35" t="n">
        <f aca="false">G513+K513</f>
        <v>-15169.1156519344</v>
      </c>
      <c r="M513" s="37" t="n">
        <f aca="false">L513*TAN(C513*PI()/180)</f>
        <v>2369.41788444094</v>
      </c>
      <c r="N513" s="31"/>
    </row>
    <row r="514" customFormat="false" ht="12.75" hidden="false" customHeight="false" outlineLevel="0" collapsed="false">
      <c r="A514" s="32" t="n">
        <f aca="false">A513+1</f>
        <v>330</v>
      </c>
      <c r="B514" s="33" t="n">
        <f aca="false">S$2+P$2-SQRT(S$2^2-P$2^2*SIN(A514*PI()/180)^2)-P$2*COS(A514*PI()/180)</f>
        <v>7.25191054062686</v>
      </c>
      <c r="C514" s="34" t="n">
        <f aca="false">ASIN($P$2/$S$2*SIN(A514*PI()/180))*180/PI()</f>
        <v>-8.61665161997515</v>
      </c>
      <c r="D514" s="33" t="n">
        <f aca="false">(P$2^2*(PI()*U$2/30)*SIN(A514*PI()/180)*COS(A514*PI()/180)/SQRT(S$2^2-P$2^2*SIN(A514*PI()/180)^2)+P$2*(PI()*U$2/30)*SIN(A514*PI()/180))/1000</f>
        <v>-23.7390267620876</v>
      </c>
      <c r="E514" s="35" t="n">
        <f aca="false">-1*(PI()^2*U$2^2*P$2*COS(PI()*A514/180)/900+SQRT(2)*PI()^2*U$2^2*P$2^2*(4*(2*S$2^2-P$2^2)*COS(PI()*A514/90)+P$2^2*(COS(PI()*A514/45)+3))/(3600*(P$2^2*COS(PI()*A514/90)+2*S$2^2-P$2^2)^(3/2)))/1000</f>
        <v>-34237.5821532624</v>
      </c>
      <c r="F514" s="33" t="n">
        <f aca="false">E514/1000</f>
        <v>-34.2375821532624</v>
      </c>
      <c r="G514" s="35" t="n">
        <f aca="false">$W$2*E514</f>
        <v>-15406.9119689681</v>
      </c>
      <c r="H514" s="33" t="n">
        <f aca="false">E514*TAN(C514*PI()/180)</f>
        <v>5188.12582591543</v>
      </c>
      <c r="I514" s="35" t="n">
        <f aca="false">$W$2*H514</f>
        <v>2334.65662166194</v>
      </c>
      <c r="J514" s="36" t="n">
        <v>0.963</v>
      </c>
      <c r="K514" s="35" t="n">
        <f aca="false">(J514-1)/10*$R$2^2*PI()/4</f>
        <v>-30.2337452203521</v>
      </c>
      <c r="L514" s="35" t="n">
        <f aca="false">G514+K514</f>
        <v>-15437.1457141884</v>
      </c>
      <c r="M514" s="37" t="n">
        <f aca="false">L514*TAN(C514*PI()/180)</f>
        <v>2339.23803379817</v>
      </c>
      <c r="N514" s="31"/>
    </row>
    <row r="515" customFormat="false" ht="12.75" hidden="false" customHeight="false" outlineLevel="0" collapsed="false">
      <c r="A515" s="32" t="n">
        <f aca="false">A514+1</f>
        <v>331</v>
      </c>
      <c r="B515" s="33" t="n">
        <f aca="false">S$2+P$2-SQRT(S$2^2-P$2^2*SIN(A515*PI()/180)^2)-P$2*COS(A515*PI()/180)</f>
        <v>6.79305846595247</v>
      </c>
      <c r="C515" s="34" t="n">
        <f aca="false">ASIN($P$2/$S$2*SIN(A515*PI()/180))*180/PI()</f>
        <v>-8.35297064289762</v>
      </c>
      <c r="D515" s="33" t="n">
        <f aca="false">(P$2^2*(PI()*U$2/30)*SIN(A515*PI()/180)*COS(A515*PI()/180)/SQRT(S$2^2-P$2^2*SIN(A515*PI()/180)^2)+P$2*(PI()*U$2/30)*SIN(A515*PI()/180))/1000</f>
        <v>-23.0619893489433</v>
      </c>
      <c r="E515" s="35" t="n">
        <f aca="false">-1*(PI()^2*U$2^2*P$2*COS(PI()*A515/180)/900+SQRT(2)*PI()^2*U$2^2*P$2^2*(4*(2*S$2^2-P$2^2)*COS(PI()*A515/90)+P$2^2*(COS(PI()*A515/45)+3))/(3600*(P$2^2*COS(PI()*A515/90)+2*S$2^2-P$2^2)^(3/2)))/1000</f>
        <v>-34817.600412563</v>
      </c>
      <c r="F515" s="33" t="n">
        <f aca="false">E515/1000</f>
        <v>-34.817600412563</v>
      </c>
      <c r="G515" s="35" t="n">
        <f aca="false">$W$2*E515</f>
        <v>-15667.9201856534</v>
      </c>
      <c r="H515" s="33" t="n">
        <f aca="false">E515*TAN(C515*PI()/180)</f>
        <v>5112.21738402817</v>
      </c>
      <c r="I515" s="35" t="n">
        <f aca="false">$W$2*H515</f>
        <v>2300.49782281268</v>
      </c>
      <c r="J515" s="36" t="n">
        <v>0.963</v>
      </c>
      <c r="K515" s="35" t="n">
        <f aca="false">(J515-1)/10*$R$2^2*PI()/4</f>
        <v>-30.2337452203521</v>
      </c>
      <c r="L515" s="35" t="n">
        <f aca="false">G515+K515</f>
        <v>-15698.1539308737</v>
      </c>
      <c r="M515" s="37" t="n">
        <f aca="false">L515*TAN(C515*PI()/180)</f>
        <v>2304.93699943795</v>
      </c>
      <c r="N515" s="31"/>
    </row>
    <row r="516" customFormat="false" ht="12.75" hidden="false" customHeight="false" outlineLevel="0" collapsed="false">
      <c r="A516" s="32" t="n">
        <f aca="false">A515+1</f>
        <v>332</v>
      </c>
      <c r="B516" s="33" t="n">
        <f aca="false">S$2+P$2-SQRT(S$2^2-P$2^2*SIN(A516*PI()/180)^2)-P$2*COS(A516*PI()/180)</f>
        <v>6.34759211504178</v>
      </c>
      <c r="C516" s="34" t="n">
        <f aca="false">ASIN($P$2/$S$2*SIN(A516*PI()/180))*180/PI()</f>
        <v>-8.08690685549956</v>
      </c>
      <c r="D516" s="33" t="n">
        <f aca="false">(P$2^2*(PI()*U$2/30)*SIN(A516*PI()/180)*COS(A516*PI()/180)/SQRT(S$2^2-P$2^2*SIN(A516*PI()/180)^2)+P$2*(PI()*U$2/30)*SIN(A516*PI()/180))/1000</f>
        <v>-22.3737352075315</v>
      </c>
      <c r="E516" s="35" t="n">
        <f aca="false">-1*(PI()^2*U$2^2*P$2*COS(PI()*A516/180)/900+SQRT(2)*PI()^2*U$2^2*P$2^2*(4*(2*S$2^2-P$2^2)*COS(PI()*A516/90)+P$2^2*(COS(PI()*A516/45)+3))/(3600*(P$2^2*COS(PI()*A516/90)+2*S$2^2-P$2^2)^(3/2)))/1000</f>
        <v>-35381.6244629871</v>
      </c>
      <c r="F516" s="33" t="n">
        <f aca="false">E516/1000</f>
        <v>-35.3816244629871</v>
      </c>
      <c r="G516" s="35" t="n">
        <f aca="false">$W$2*E516</f>
        <v>-15921.7310083442</v>
      </c>
      <c r="H516" s="33" t="n">
        <f aca="false">E516*TAN(C516*PI()/180)</f>
        <v>5027.30199554685</v>
      </c>
      <c r="I516" s="35" t="n">
        <f aca="false">$W$2*H516</f>
        <v>2262.28589799608</v>
      </c>
      <c r="J516" s="36" t="n">
        <v>0.963</v>
      </c>
      <c r="K516" s="35" t="n">
        <f aca="false">(J516-1)/10*$R$2^2*PI()/4</f>
        <v>-30.2337452203521</v>
      </c>
      <c r="L516" s="35" t="n">
        <f aca="false">G516+K516</f>
        <v>-15951.9647535645</v>
      </c>
      <c r="M516" s="37" t="n">
        <f aca="false">L516*TAN(C516*PI()/180)</f>
        <v>2266.58174845479</v>
      </c>
      <c r="N516" s="31"/>
    </row>
    <row r="517" customFormat="false" ht="12.75" hidden="false" customHeight="false" outlineLevel="0" collapsed="false">
      <c r="A517" s="32" t="n">
        <f aca="false">A516+1</f>
        <v>333</v>
      </c>
      <c r="B517" s="33" t="n">
        <f aca="false">S$2+P$2-SQRT(S$2^2-P$2^2*SIN(A517*PI()/180)^2)-P$2*COS(A517*PI()/180)</f>
        <v>5.91572832472273</v>
      </c>
      <c r="C517" s="34" t="n">
        <f aca="false">ASIN($P$2/$S$2*SIN(A517*PI()/180))*180/PI()</f>
        <v>-7.81854028149079</v>
      </c>
      <c r="D517" s="33" t="n">
        <f aca="false">(P$2^2*(PI()*U$2/30)*SIN(A517*PI()/180)*COS(A517*PI()/180)/SQRT(S$2^2-P$2^2*SIN(A517*PI()/180)^2)+P$2*(PI()*U$2/30)*SIN(A517*PI()/180))/1000</f>
        <v>-21.674581671696</v>
      </c>
      <c r="E517" s="35" t="n">
        <f aca="false">-1*(PI()^2*U$2^2*P$2*COS(PI()*A517/180)/900+SQRT(2)*PI()^2*U$2^2*P$2^2*(4*(2*S$2^2-P$2^2)*COS(PI()*A517/90)+P$2^2*(COS(PI()*A517/45)+3))/(3600*(P$2^2*COS(PI()*A517/90)+2*S$2^2-P$2^2)^(3/2)))/1000</f>
        <v>-35929.2767779236</v>
      </c>
      <c r="F517" s="33" t="n">
        <f aca="false">E517/1000</f>
        <v>-35.9292767779237</v>
      </c>
      <c r="G517" s="35" t="n">
        <f aca="false">$W$2*E517</f>
        <v>-16168.1745500656</v>
      </c>
      <c r="H517" s="33" t="n">
        <f aca="false">E517*TAN(C517*PI()/180)</f>
        <v>4933.54370935035</v>
      </c>
      <c r="I517" s="35" t="n">
        <f aca="false">$W$2*H517</f>
        <v>2220.09466920766</v>
      </c>
      <c r="J517" s="36" t="n">
        <v>0.949</v>
      </c>
      <c r="K517" s="35" t="n">
        <f aca="false">(J517-1)/10*$R$2^2*PI()/4</f>
        <v>-41.673540709134</v>
      </c>
      <c r="L517" s="35" t="n">
        <f aca="false">G517+K517</f>
        <v>-16209.8480907748</v>
      </c>
      <c r="M517" s="37" t="n">
        <f aca="false">L517*TAN(C517*PI()/180)</f>
        <v>2225.81697294014</v>
      </c>
      <c r="N517" s="31"/>
    </row>
    <row r="518" customFormat="false" ht="12.75" hidden="false" customHeight="false" outlineLevel="0" collapsed="false">
      <c r="A518" s="32" t="n">
        <f aca="false">A517+1</f>
        <v>334</v>
      </c>
      <c r="B518" s="33" t="n">
        <f aca="false">S$2+P$2-SQRT(S$2^2-P$2^2*SIN(A518*PI()/180)^2)-P$2*COS(A518*PI()/180)</f>
        <v>5.4976776378298</v>
      </c>
      <c r="C518" s="34" t="n">
        <f aca="false">ASIN($P$2/$S$2*SIN(A518*PI()/180))*180/PI()</f>
        <v>-7.54795122269265</v>
      </c>
      <c r="D518" s="33" t="n">
        <f aca="false">(P$2^2*(PI()*U$2/30)*SIN(A518*PI()/180)*COS(A518*PI()/180)/SQRT(S$2^2-P$2^2*SIN(A518*PI()/180)^2)+P$2*(PI()*U$2/30)*SIN(A518*PI()/180))/1000</f>
        <v>-20.9648533533862</v>
      </c>
      <c r="E518" s="35" t="n">
        <f aca="false">-1*(PI()^2*U$2^2*P$2*COS(PI()*A518/180)/900+SQRT(2)*PI()^2*U$2^2*P$2^2*(4*(2*S$2^2-P$2^2)*COS(PI()*A518/90)+P$2^2*(COS(PI()*A518/45)+3))/(3600*(P$2^2*COS(PI()*A518/90)+2*S$2^2-P$2^2)^(3/2)))/1000</f>
        <v>-36460.1925368321</v>
      </c>
      <c r="F518" s="33" t="n">
        <f aca="false">E518/1000</f>
        <v>-36.4601925368321</v>
      </c>
      <c r="G518" s="35" t="n">
        <f aca="false">$W$2*E518</f>
        <v>-16407.0866415744</v>
      </c>
      <c r="H518" s="33" t="n">
        <f aca="false">E518*TAN(C518*PI()/180)</f>
        <v>4831.12149437127</v>
      </c>
      <c r="I518" s="35" t="n">
        <f aca="false">$W$2*H518</f>
        <v>2174.00467246707</v>
      </c>
      <c r="J518" s="36" t="n">
        <v>0.963</v>
      </c>
      <c r="K518" s="35" t="n">
        <f aca="false">(J518-1)/10*$R$2^2*PI()/4</f>
        <v>-30.2337452203521</v>
      </c>
      <c r="L518" s="35" t="n">
        <f aca="false">G518+K518</f>
        <v>-16437.3203867948</v>
      </c>
      <c r="M518" s="37" t="n">
        <f aca="false">L518*TAN(C518*PI()/180)</f>
        <v>2178.01076476189</v>
      </c>
      <c r="N518" s="31"/>
    </row>
    <row r="519" customFormat="false" ht="12.75" hidden="false" customHeight="false" outlineLevel="0" collapsed="false">
      <c r="A519" s="32" t="n">
        <f aca="false">A518+1</f>
        <v>335</v>
      </c>
      <c r="B519" s="33" t="n">
        <f aca="false">S$2+P$2-SQRT(S$2^2-P$2^2*SIN(A519*PI()/180)^2)-P$2*COS(A519*PI()/180)</f>
        <v>5.09364416294629</v>
      </c>
      <c r="C519" s="34" t="n">
        <f aca="false">ASIN($P$2/$S$2*SIN(A519*PI()/180))*180/PI()</f>
        <v>-7.27522023996766</v>
      </c>
      <c r="D519" s="33" t="n">
        <f aca="false">(P$2^2*(PI()*U$2/30)*SIN(A519*PI()/180)*COS(A519*PI()/180)/SQRT(S$2^2-P$2^2*SIN(A519*PI()/180)^2)+P$2*(PI()*U$2/30)*SIN(A519*PI()/180))/1000</f>
        <v>-20.2448818924105</v>
      </c>
      <c r="E519" s="35" t="n">
        <f aca="false">-1*(PI()^2*U$2^2*P$2*COS(PI()*A519/180)/900+SQRT(2)*PI()^2*U$2^2*P$2^2*(4*(2*S$2^2-P$2^2)*COS(PI()*A519/90)+P$2^2*(COS(PI()*A519/45)+3))/(3600*(P$2^2*COS(PI()*A519/90)+2*S$2^2-P$2^2)^(3/2)))/1000</f>
        <v>-36974.0197359541</v>
      </c>
      <c r="F519" s="33" t="n">
        <f aca="false">E519/1000</f>
        <v>-36.9740197359541</v>
      </c>
      <c r="G519" s="35" t="n">
        <f aca="false">$W$2*E519</f>
        <v>-16638.3088811793</v>
      </c>
      <c r="H519" s="33" t="n">
        <f aca="false">E519*TAN(C519*PI()/180)</f>
        <v>4720.22881548073</v>
      </c>
      <c r="I519" s="35" t="n">
        <f aca="false">$W$2*H519</f>
        <v>2124.10296696633</v>
      </c>
      <c r="J519" s="36" t="n">
        <v>0.949</v>
      </c>
      <c r="K519" s="35" t="n">
        <f aca="false">(J519-1)/10*$R$2^2*PI()/4</f>
        <v>-41.673540709134</v>
      </c>
      <c r="L519" s="35" t="n">
        <f aca="false">G519+K519</f>
        <v>-16679.9824218885</v>
      </c>
      <c r="M519" s="37" t="n">
        <f aca="false">L519*TAN(C519*PI()/180)</f>
        <v>2129.42315257512</v>
      </c>
      <c r="N519" s="31"/>
    </row>
    <row r="520" customFormat="false" ht="12.75" hidden="false" customHeight="false" outlineLevel="0" collapsed="false">
      <c r="A520" s="32" t="n">
        <f aca="false">A519+1</f>
        <v>336</v>
      </c>
      <c r="B520" s="33" t="n">
        <f aca="false">S$2+P$2-SQRT(S$2^2-P$2^2*SIN(A520*PI()/180)^2)-P$2*COS(A520*PI()/180)</f>
        <v>4.70382543907301</v>
      </c>
      <c r="C520" s="34" t="n">
        <f aca="false">ASIN($P$2/$S$2*SIN(A520*PI()/180))*180/PI()</f>
        <v>-7.00042813507654</v>
      </c>
      <c r="D520" s="33" t="n">
        <f aca="false">(P$2^2*(PI()*U$2/30)*SIN(A520*PI()/180)*COS(A520*PI()/180)/SQRT(S$2^2-P$2^2*SIN(A520*PI()/180)^2)+P$2*(PI()*U$2/30)*SIN(A520*PI()/180))/1000</f>
        <v>-19.5150057041513</v>
      </c>
      <c r="E520" s="35" t="n">
        <f aca="false">-1*(PI()^2*U$2^2*P$2*COS(PI()*A520/180)/900+SQRT(2)*PI()^2*U$2^2*P$2^2*(4*(2*S$2^2-P$2^2)*COS(PI()*A520/90)+P$2^2*(COS(PI()*A520/45)+3))/(3600*(P$2^2*COS(PI()*A520/90)+2*S$2^2-P$2^2)^(3/2)))/1000</f>
        <v>-37470.4192856435</v>
      </c>
      <c r="F520" s="33" t="n">
        <f aca="false">E520/1000</f>
        <v>-37.4704192856435</v>
      </c>
      <c r="G520" s="35" t="n">
        <f aca="false">$W$2*E520</f>
        <v>-16861.6886785396</v>
      </c>
      <c r="H520" s="33" t="n">
        <f aca="false">E520*TAN(C520*PI()/180)</f>
        <v>4601.07319299434</v>
      </c>
      <c r="I520" s="35" t="n">
        <f aca="false">$W$2*H520</f>
        <v>2070.48293684745</v>
      </c>
      <c r="J520" s="36" t="n">
        <v>0.963</v>
      </c>
      <c r="K520" s="35" t="n">
        <f aca="false">(J520-1)/10*$R$2^2*PI()/4</f>
        <v>-30.2337452203521</v>
      </c>
      <c r="L520" s="35" t="n">
        <f aca="false">G520+K520</f>
        <v>-16891.9224237599</v>
      </c>
      <c r="M520" s="37" t="n">
        <f aca="false">L520*TAN(C520*PI()/180)</f>
        <v>2074.19540330257</v>
      </c>
      <c r="N520" s="31"/>
    </row>
    <row r="521" customFormat="false" ht="12.75" hidden="false" customHeight="false" outlineLevel="0" collapsed="false">
      <c r="A521" s="32" t="n">
        <f aca="false">A520+1</f>
        <v>337</v>
      </c>
      <c r="B521" s="33" t="n">
        <f aca="false">S$2+P$2-SQRT(S$2^2-P$2^2*SIN(A521*PI()/180)^2)-P$2*COS(A521*PI()/180)</f>
        <v>4.32841230526235</v>
      </c>
      <c r="C521" s="34" t="n">
        <f aca="false">ASIN($P$2/$S$2*SIN(A521*PI()/180))*180/PI()</f>
        <v>-6.72365593344266</v>
      </c>
      <c r="D521" s="33" t="n">
        <f aca="false">(P$2^2*(PI()*U$2/30)*SIN(A521*PI()/180)*COS(A521*PI()/180)/SQRT(S$2^2-P$2^2*SIN(A521*PI()/180)^2)+P$2*(PI()*U$2/30)*SIN(A521*PI()/180))/1000</f>
        <v>-18.7755697254954</v>
      </c>
      <c r="E521" s="35" t="n">
        <f aca="false">-1*(PI()^2*U$2^2*P$2*COS(PI()*A521/180)/900+SQRT(2)*PI()^2*U$2^2*P$2^2*(4*(2*S$2^2-P$2^2)*COS(PI()*A521/90)+P$2^2*(COS(PI()*A521/45)+3))/(3600*(P$2^2*COS(PI()*A521/90)+2*S$2^2-P$2^2)^(3/2)))/1000</f>
        <v>-37949.0650952742</v>
      </c>
      <c r="F521" s="33" t="n">
        <f aca="false">E521/1000</f>
        <v>-37.9490650952742</v>
      </c>
      <c r="G521" s="35" t="n">
        <f aca="false">$W$2*E521</f>
        <v>-17077.0792928734</v>
      </c>
      <c r="H521" s="33" t="n">
        <f aca="false">E521*TAN(C521*PI()/180)</f>
        <v>4473.87574716481</v>
      </c>
      <c r="I521" s="35" t="n">
        <f aca="false">$W$2*H521</f>
        <v>2013.24408622416</v>
      </c>
      <c r="J521" s="36" t="n">
        <v>0.991</v>
      </c>
      <c r="K521" s="35" t="n">
        <f aca="false">(J521-1)/10*$R$2^2*PI()/4</f>
        <v>-7.35415424278835</v>
      </c>
      <c r="L521" s="35" t="n">
        <f aca="false">G521+K521</f>
        <v>-17084.4334471162</v>
      </c>
      <c r="M521" s="37" t="n">
        <f aca="false">L521*TAN(C521*PI()/180)</f>
        <v>2014.11107918499</v>
      </c>
      <c r="N521" s="31"/>
    </row>
    <row r="522" customFormat="false" ht="12.75" hidden="false" customHeight="false" outlineLevel="0" collapsed="false">
      <c r="A522" s="32" t="n">
        <f aca="false">A521+1</f>
        <v>338</v>
      </c>
      <c r="B522" s="33" t="n">
        <f aca="false">S$2+P$2-SQRT(S$2^2-P$2^2*SIN(A522*PI()/180)^2)-P$2*COS(A522*PI()/180)</f>
        <v>3.9675887752492</v>
      </c>
      <c r="C522" s="34" t="n">
        <f aca="false">ASIN($P$2/$S$2*SIN(A522*PI()/180))*180/PI()</f>
        <v>-6.4449848678008</v>
      </c>
      <c r="D522" s="33" t="n">
        <f aca="false">(P$2^2*(PI()*U$2/30)*SIN(A522*PI()/180)*COS(A522*PI()/180)/SQRT(S$2^2-P$2^2*SIN(A522*PI()/180)^2)+P$2*(PI()*U$2/30)*SIN(A522*PI()/180))/1000</f>
        <v>-18.0269251592132</v>
      </c>
      <c r="E522" s="35" t="n">
        <f aca="false">-1*(PI()^2*U$2^2*P$2*COS(PI()*A522/180)/900+SQRT(2)*PI()^2*U$2^2*P$2^2*(4*(2*S$2^2-P$2^2)*COS(PI()*A522/90)+P$2^2*(COS(PI()*A522/45)+3))/(3600*(P$2^2*COS(PI()*A522/90)+2*S$2^2-P$2^2)^(3/2)))/1000</f>
        <v>-38409.6441466728</v>
      </c>
      <c r="F522" s="33" t="n">
        <f aca="false">E522/1000</f>
        <v>-38.4096441466728</v>
      </c>
      <c r="G522" s="35" t="n">
        <f aca="false">$W$2*E522</f>
        <v>-17284.3398660027</v>
      </c>
      <c r="H522" s="33" t="n">
        <f aca="false">E522*TAN(C522*PI()/180)</f>
        <v>4338.870728962</v>
      </c>
      <c r="I522" s="35" t="n">
        <f aca="false">$W$2*H522</f>
        <v>1952.4918280329</v>
      </c>
      <c r="J522" s="36" t="n">
        <v>0.991</v>
      </c>
      <c r="K522" s="35" t="n">
        <f aca="false">(J522-1)/10*$R$2^2*PI()/4</f>
        <v>-7.35415424278835</v>
      </c>
      <c r="L522" s="35" t="n">
        <f aca="false">G522+K522</f>
        <v>-17291.6940202455</v>
      </c>
      <c r="M522" s="37" t="n">
        <f aca="false">L522*TAN(C522*PI()/180)</f>
        <v>1953.32257576018</v>
      </c>
      <c r="N522" s="31"/>
    </row>
    <row r="523" customFormat="false" ht="12.75" hidden="false" customHeight="false" outlineLevel="0" collapsed="false">
      <c r="A523" s="32" t="n">
        <f aca="false">A522+1</f>
        <v>339</v>
      </c>
      <c r="B523" s="33" t="n">
        <f aca="false">S$2+P$2-SQRT(S$2^2-P$2^2*SIN(A523*PI()/180)^2)-P$2*COS(A523*PI()/180)</f>
        <v>3.62153191710776</v>
      </c>
      <c r="C523" s="34" t="n">
        <f aca="false">ASIN($P$2/$S$2*SIN(A523*PI()/180))*180/PI()</f>
        <v>-6.16449636270739</v>
      </c>
      <c r="D523" s="33" t="n">
        <f aca="false">(P$2^2*(PI()*U$2/30)*SIN(A523*PI()/180)*COS(A523*PI()/180)/SQRT(S$2^2-P$2^2*SIN(A523*PI()/180)^2)+P$2*(PI()*U$2/30)*SIN(A523*PI()/180))/1000</f>
        <v>-17.2694292170031</v>
      </c>
      <c r="E523" s="35" t="n">
        <f aca="false">-1*(PI()^2*U$2^2*P$2*COS(PI()*A523/180)/900+SQRT(2)*PI()^2*U$2^2*P$2^2*(4*(2*S$2^2-P$2^2)*COS(PI()*A523/90)+P$2^2*(COS(PI()*A523/45)+3))/(3600*(P$2^2*COS(PI()*A523/90)+2*S$2^2-P$2^2)^(3/2)))/1000</f>
        <v>-38851.8565569987</v>
      </c>
      <c r="F523" s="33" t="n">
        <f aca="false">E523/1000</f>
        <v>-38.8518565569987</v>
      </c>
      <c r="G523" s="35" t="n">
        <f aca="false">$W$2*E523</f>
        <v>-17483.3354506494</v>
      </c>
      <c r="H523" s="33" t="n">
        <f aca="false">E523*TAN(C523*PI()/180)</f>
        <v>4196.30503837609</v>
      </c>
      <c r="I523" s="35" t="n">
        <f aca="false">$W$2*H523</f>
        <v>1888.33726726924</v>
      </c>
      <c r="J523" s="36" t="n">
        <v>1.019</v>
      </c>
      <c r="K523" s="35" t="n">
        <f aca="false">(J523-1)/10*$R$2^2*PI()/4</f>
        <v>15.5254367347753</v>
      </c>
      <c r="L523" s="35" t="n">
        <f aca="false">G523+K523</f>
        <v>-17467.8100139146</v>
      </c>
      <c r="M523" s="37" t="n">
        <f aca="false">L523*TAN(C523*PI()/180)</f>
        <v>1886.66039840977</v>
      </c>
      <c r="N523" s="31"/>
    </row>
    <row r="524" customFormat="false" ht="12.75" hidden="false" customHeight="false" outlineLevel="0" collapsed="false">
      <c r="A524" s="32" t="n">
        <f aca="false">A523+1</f>
        <v>340</v>
      </c>
      <c r="B524" s="33" t="n">
        <f aca="false">S$2+P$2-SQRT(S$2^2-P$2^2*SIN(A524*PI()/180)^2)-P$2*COS(A524*PI()/180)</f>
        <v>3.29041173795796</v>
      </c>
      <c r="C524" s="34" t="n">
        <f aca="false">ASIN($P$2/$S$2*SIN(A524*PI()/180))*180/PI()</f>
        <v>-5.88227201988548</v>
      </c>
      <c r="D524" s="33" t="n">
        <f aca="false">(P$2^2*(PI()*U$2/30)*SIN(A524*PI()/180)*COS(A524*PI()/180)/SQRT(S$2^2-P$2^2*SIN(A524*PI()/180)^2)+P$2*(PI()*U$2/30)*SIN(A524*PI()/180))/1000</f>
        <v>-16.5034448613993</v>
      </c>
      <c r="E524" s="35" t="n">
        <f aca="false">-1*(PI()^2*U$2^2*P$2*COS(PI()*A524/180)/900+SQRT(2)*PI()^2*U$2^2*P$2^2*(4*(2*S$2^2-P$2^2)*COS(PI()*A524/90)+P$2^2*(COS(PI()*A524/45)+3))/(3600*(P$2^2*COS(PI()*A524/90)+2*S$2^2-P$2^2)^(3/2)))/1000</f>
        <v>-39275.4156319755</v>
      </c>
      <c r="F524" s="33" t="n">
        <f aca="false">E524/1000</f>
        <v>-39.2754156319755</v>
      </c>
      <c r="G524" s="35" t="n">
        <f aca="false">$W$2*E524</f>
        <v>-17673.937034389</v>
      </c>
      <c r="H524" s="33" t="n">
        <f aca="false">E524*TAN(C524*PI()/180)</f>
        <v>4046.43773141073</v>
      </c>
      <c r="I524" s="35" t="n">
        <f aca="false">$W$2*H524</f>
        <v>1820.89697913483</v>
      </c>
      <c r="J524" s="36" t="n">
        <v>1.005</v>
      </c>
      <c r="K524" s="35" t="n">
        <f aca="false">(J524-1)/10*$R$2^2*PI()/4</f>
        <v>4.08564124599344</v>
      </c>
      <c r="L524" s="35" t="n">
        <f aca="false">G524+K524</f>
        <v>-17669.851393143</v>
      </c>
      <c r="M524" s="37" t="n">
        <f aca="false">L524*TAN(C524*PI()/180)</f>
        <v>1820.47604678749</v>
      </c>
      <c r="N524" s="31"/>
    </row>
    <row r="525" customFormat="false" ht="12.75" hidden="false" customHeight="false" outlineLevel="0" collapsed="false">
      <c r="A525" s="32" t="n">
        <f aca="false">A524+1</f>
        <v>341</v>
      </c>
      <c r="B525" s="33" t="n">
        <f aca="false">S$2+P$2-SQRT(S$2^2-P$2^2*SIN(A525*PI()/180)^2)-P$2*COS(A525*PI()/180)</f>
        <v>2.97439107374225</v>
      </c>
      <c r="C525" s="34" t="n">
        <f aca="false">ASIN($P$2/$S$2*SIN(A525*PI()/180))*180/PI()</f>
        <v>-5.59839360437825</v>
      </c>
      <c r="D525" s="33" t="n">
        <f aca="false">(P$2^2*(PI()*U$2/30)*SIN(A525*PI()/180)*COS(A525*PI()/180)/SQRT(S$2^2-P$2^2*SIN(A525*PI()/180)^2)+P$2*(PI()*U$2/30)*SIN(A525*PI()/180))/1000</f>
        <v>-15.7293405467228</v>
      </c>
      <c r="E525" s="35" t="n">
        <f aca="false">-1*(PI()^2*U$2^2*P$2*COS(PI()*A525/180)/900+SQRT(2)*PI()^2*U$2^2*P$2^2*(4*(2*S$2^2-P$2^2)*COS(PI()*A525/90)+P$2^2*(COS(PI()*A525/45)+3))/(3600*(P$2^2*COS(PI()*A525/90)+2*S$2^2-P$2^2)^(3/2)))/1000</f>
        <v>-39680.0479103461</v>
      </c>
      <c r="F525" s="33" t="n">
        <f aca="false">E525/1000</f>
        <v>-39.6800479103461</v>
      </c>
      <c r="G525" s="35" t="n">
        <f aca="false">$W$2*E525</f>
        <v>-17856.0215596557</v>
      </c>
      <c r="H525" s="33" t="n">
        <f aca="false">E525*TAN(C525*PI()/180)</f>
        <v>3889.53951686554</v>
      </c>
      <c r="I525" s="35" t="n">
        <f aca="false">$W$2*H525</f>
        <v>1750.29278258949</v>
      </c>
      <c r="J525" s="36" t="n">
        <v>0.991</v>
      </c>
      <c r="K525" s="35" t="n">
        <f aca="false">(J525-1)/10*$R$2^2*PI()/4</f>
        <v>-7.35415424278835</v>
      </c>
      <c r="L525" s="35" t="n">
        <f aca="false">G525+K525</f>
        <v>-17863.3757138985</v>
      </c>
      <c r="M525" s="37" t="n">
        <f aca="false">L525*TAN(C525*PI()/180)</f>
        <v>1751.01365554824</v>
      </c>
      <c r="N525" s="31"/>
    </row>
    <row r="526" customFormat="false" ht="12.75" hidden="false" customHeight="false" outlineLevel="0" collapsed="false">
      <c r="A526" s="32" t="n">
        <f aca="false">A525+1</f>
        <v>342</v>
      </c>
      <c r="B526" s="33" t="n">
        <f aca="false">S$2+P$2-SQRT(S$2^2-P$2^2*SIN(A526*PI()/180)^2)-P$2*COS(A526*PI()/180)</f>
        <v>2.67362548408991</v>
      </c>
      <c r="C526" s="34" t="n">
        <f aca="false">ASIN($P$2/$S$2*SIN(A526*PI()/180))*180/PI()</f>
        <v>-5.31294303148187</v>
      </c>
      <c r="D526" s="33" t="n">
        <f aca="false">(P$2^2*(PI()*U$2/30)*SIN(A526*PI()/180)*COS(A526*PI()/180)/SQRT(S$2^2-P$2^2*SIN(A526*PI()/180)^2)+P$2*(PI()*U$2/30)*SIN(A526*PI()/180))/1000</f>
        <v>-14.9474899592396</v>
      </c>
      <c r="E526" s="35" t="n">
        <f aca="false">-1*(PI()^2*U$2^2*P$2*COS(PI()*A526/180)/900+SQRT(2)*PI()^2*U$2^2*P$2^2*(4*(2*S$2^2-P$2^2)*COS(PI()*A526/90)+P$2^2*(COS(PI()*A526/45)+3))/(3600*(P$2^2*COS(PI()*A526/90)+2*S$2^2-P$2^2)^(3/2)))/1000</f>
        <v>-40065.4932004002</v>
      </c>
      <c r="F526" s="33" t="n">
        <f aca="false">E526/1000</f>
        <v>-40.0654932004002</v>
      </c>
      <c r="G526" s="35" t="n">
        <f aca="false">$W$2*E526</f>
        <v>-18029.4719401801</v>
      </c>
      <c r="H526" s="33" t="n">
        <f aca="false">E526*TAN(C526*PI()/180)</f>
        <v>3725.89224393726</v>
      </c>
      <c r="I526" s="35" t="n">
        <f aca="false">$W$2*H526</f>
        <v>1676.65150977177</v>
      </c>
      <c r="J526" s="36" t="n">
        <v>1.005</v>
      </c>
      <c r="K526" s="35" t="n">
        <f aca="false">(J526-1)/10*$R$2^2*PI()/4</f>
        <v>4.08564124599344</v>
      </c>
      <c r="L526" s="35" t="n">
        <f aca="false">G526+K526</f>
        <v>-18025.3862989341</v>
      </c>
      <c r="M526" s="37" t="n">
        <f aca="false">L526*TAN(C526*PI()/180)</f>
        <v>1676.27156539035</v>
      </c>
      <c r="N526" s="31"/>
    </row>
    <row r="527" customFormat="false" ht="12.75" hidden="false" customHeight="false" outlineLevel="0" collapsed="false">
      <c r="A527" s="32" t="n">
        <f aca="false">A526+1</f>
        <v>343</v>
      </c>
      <c r="B527" s="33" t="n">
        <f aca="false">S$2+P$2-SQRT(S$2^2-P$2^2*SIN(A527*PI()/180)^2)-P$2*COS(A527*PI()/180)</f>
        <v>2.38826315228248</v>
      </c>
      <c r="C527" s="34" t="n">
        <f aca="false">ASIN($P$2/$S$2*SIN(A527*PI()/180))*180/PI()</f>
        <v>-5.02600235442839</v>
      </c>
      <c r="D527" s="33" t="n">
        <f aca="false">(P$2^2*(PI()*U$2/30)*SIN(A527*PI()/180)*COS(A527*PI()/180)/SQRT(S$2^2-P$2^2*SIN(A527*PI()/180)^2)+P$2*(PI()*U$2/30)*SIN(A527*PI()/180))/1000</f>
        <v>-14.1582717566754</v>
      </c>
      <c r="E527" s="35" t="n">
        <f aca="false">-1*(PI()^2*U$2^2*P$2*COS(PI()*A527/180)/900+SQRT(2)*PI()^2*U$2^2*P$2^2*(4*(2*S$2^2-P$2^2)*COS(PI()*A527/90)+P$2^2*(COS(PI()*A527/45)+3))/(3600*(P$2^2*COS(PI()*A527/90)+2*S$2^2-P$2^2)^(3/2)))/1000</f>
        <v>-40431.5046093886</v>
      </c>
      <c r="F527" s="33" t="n">
        <f aca="false">E527/1000</f>
        <v>-40.4315046093886</v>
      </c>
      <c r="G527" s="35" t="n">
        <f aca="false">$W$2*E527</f>
        <v>-18194.1770742249</v>
      </c>
      <c r="H527" s="33" t="n">
        <f aca="false">E527*TAN(C527*PI()/180)</f>
        <v>3555.78838160092</v>
      </c>
      <c r="I527" s="35" t="n">
        <f aca="false">$W$2*H527</f>
        <v>1600.10477172041</v>
      </c>
      <c r="J527" s="36" t="n">
        <v>1.033</v>
      </c>
      <c r="K527" s="35" t="n">
        <f aca="false">(J527-1)/10*$R$2^2*PI()/4</f>
        <v>26.9652322235572</v>
      </c>
      <c r="L527" s="35" t="n">
        <f aca="false">G527+K527</f>
        <v>-18167.2118420013</v>
      </c>
      <c r="M527" s="37" t="n">
        <f aca="false">L527*TAN(C527*PI()/180)</f>
        <v>1597.73328788933</v>
      </c>
      <c r="N527" s="31"/>
    </row>
    <row r="528" customFormat="false" ht="12.75" hidden="false" customHeight="false" outlineLevel="0" collapsed="false">
      <c r="A528" s="32" t="n">
        <f aca="false">A527+1</f>
        <v>344</v>
      </c>
      <c r="B528" s="33" t="n">
        <f aca="false">S$2+P$2-SQRT(S$2^2-P$2^2*SIN(A528*PI()/180)^2)-P$2*COS(A528*PI()/180)</f>
        <v>2.1184447903327</v>
      </c>
      <c r="C528" s="34" t="n">
        <f aca="false">ASIN($P$2/$S$2*SIN(A528*PI()/180))*180/PI()</f>
        <v>-4.73765375278723</v>
      </c>
      <c r="D528" s="33" t="n">
        <f aca="false">(P$2^2*(PI()*U$2/30)*SIN(A528*PI()/180)*COS(A528*PI()/180)/SQRT(S$2^2-P$2^2*SIN(A528*PI()/180)^2)+P$2*(PI()*U$2/30)*SIN(A528*PI()/180))/1000</f>
        <v>-13.3620693072142</v>
      </c>
      <c r="E528" s="35" t="n">
        <f aca="false">-1*(PI()^2*U$2^2*P$2*COS(PI()*A528/180)/900+SQRT(2)*PI()^2*U$2^2*P$2^2*(4*(2*S$2^2-P$2^2)*COS(PI()*A528/90)+P$2^2*(COS(PI()*A528/45)+3))/(3600*(P$2^2*COS(PI()*A528/90)+2*S$2^2-P$2^2)^(3/2)))/1000</f>
        <v>-40777.8485666088</v>
      </c>
      <c r="F528" s="33" t="n">
        <f aca="false">E528/1000</f>
        <v>-40.7778485666088</v>
      </c>
      <c r="G528" s="35" t="n">
        <f aca="false">$W$2*E528</f>
        <v>-18350.031854974</v>
      </c>
      <c r="H528" s="33" t="n">
        <f aca="false">E528*TAN(C528*PI()/180)</f>
        <v>3379.5304906635</v>
      </c>
      <c r="I528" s="35" t="n">
        <f aca="false">$W$2*H528</f>
        <v>1520.78872079857</v>
      </c>
      <c r="J528" s="36" t="n">
        <v>1.019</v>
      </c>
      <c r="K528" s="35" t="n">
        <f aca="false">(J528-1)/10*$R$2^2*PI()/4</f>
        <v>15.5254367347753</v>
      </c>
      <c r="L528" s="35" t="n">
        <f aca="false">G528+K528</f>
        <v>-18334.5064182392</v>
      </c>
      <c r="M528" s="37" t="n">
        <f aca="false">L528*TAN(C528*PI()/180)</f>
        <v>1519.50202499018</v>
      </c>
      <c r="N528" s="31"/>
    </row>
    <row r="529" customFormat="false" ht="12.75" hidden="false" customHeight="false" outlineLevel="0" collapsed="false">
      <c r="A529" s="32" t="n">
        <f aca="false">A528+1</f>
        <v>345</v>
      </c>
      <c r="B529" s="33" t="n">
        <f aca="false">S$2+P$2-SQRT(S$2^2-P$2^2*SIN(A529*PI()/180)^2)-P$2*COS(A529*PI()/180)</f>
        <v>1.86430354918411</v>
      </c>
      <c r="C529" s="34" t="n">
        <f aca="false">ASIN($P$2/$S$2*SIN(A529*PI()/180))*180/PI()</f>
        <v>-4.44797952155314</v>
      </c>
      <c r="D529" s="33" t="n">
        <f aca="false">(P$2^2*(PI()*U$2/30)*SIN(A529*PI()/180)*COS(A529*PI()/180)/SQRT(S$2^2-P$2^2*SIN(A529*PI()/180)^2)+P$2*(PI()*U$2/30)*SIN(A529*PI()/180))/1000</f>
        <v>-12.5592704281025</v>
      </c>
      <c r="E529" s="35" t="n">
        <f aca="false">-1*(PI()^2*U$2^2*P$2*COS(PI()*A529/180)/900+SQRT(2)*PI()^2*U$2^2*P$2^2*(4*(2*S$2^2-P$2^2)*COS(PI()*A529/90)+P$2^2*(COS(PI()*A529/45)+3))/(3600*(P$2^2*COS(PI()*A529/90)+2*S$2^2-P$2^2)^(3/2)))/1000</f>
        <v>-41104.3048409086</v>
      </c>
      <c r="F529" s="33" t="n">
        <f aca="false">E529/1000</f>
        <v>-41.1043048409086</v>
      </c>
      <c r="G529" s="35" t="n">
        <f aca="false">$W$2*E529</f>
        <v>-18496.9371784089</v>
      </c>
      <c r="H529" s="33" t="n">
        <f aca="false">E529*TAN(C529*PI()/180)</f>
        <v>3197.43068931567</v>
      </c>
      <c r="I529" s="35" t="n">
        <f aca="false">$W$2*H529</f>
        <v>1438.84381019205</v>
      </c>
      <c r="J529" s="36" t="n">
        <v>1.019</v>
      </c>
      <c r="K529" s="35" t="n">
        <f aca="false">(J529-1)/10*$R$2^2*PI()/4</f>
        <v>15.5254367347753</v>
      </c>
      <c r="L529" s="35" t="n">
        <f aca="false">G529+K529</f>
        <v>-18481.4117416741</v>
      </c>
      <c r="M529" s="37" t="n">
        <f aca="false">L529*TAN(C529*PI()/180)</f>
        <v>1437.63611411075</v>
      </c>
      <c r="N529" s="31"/>
    </row>
    <row r="530" customFormat="false" ht="12.75" hidden="false" customHeight="false" outlineLevel="0" collapsed="false">
      <c r="A530" s="32" t="n">
        <f aca="false">A529+1</f>
        <v>346</v>
      </c>
      <c r="B530" s="33" t="n">
        <f aca="false">S$2+P$2-SQRT(S$2^2-P$2^2*SIN(A530*PI()/180)^2)-P$2*COS(A530*PI()/180)</f>
        <v>1.62596493404031</v>
      </c>
      <c r="C530" s="34" t="n">
        <f aca="false">ASIN($P$2/$S$2*SIN(A530*PI()/180))*180/PI()</f>
        <v>-4.15706206088785</v>
      </c>
      <c r="D530" s="33" t="n">
        <f aca="false">(P$2^2*(PI()*U$2/30)*SIN(A530*PI()/180)*COS(A530*PI()/180)/SQRT(S$2^2-P$2^2*SIN(A530*PI()/180)^2)+P$2*(PI()*U$2/30)*SIN(A530*PI()/180))/1000</f>
        <v>-11.750267123958</v>
      </c>
      <c r="E530" s="35" t="n">
        <f aca="false">-1*(PI()^2*U$2^2*P$2*COS(PI()*A530/180)/900+SQRT(2)*PI()^2*U$2^2*P$2^2*(4*(2*S$2^2-P$2^2)*COS(PI()*A530/90)+P$2^2*(COS(PI()*A530/45)+3))/(3600*(P$2^2*COS(PI()*A530/90)+2*S$2^2-P$2^2)^(3/2)))/1000</f>
        <v>-41410.6665533217</v>
      </c>
      <c r="F530" s="33" t="n">
        <f aca="false">E530/1000</f>
        <v>-41.4106665533217</v>
      </c>
      <c r="G530" s="35" t="n">
        <f aca="false">$W$2*E530</f>
        <v>-18634.7999489947</v>
      </c>
      <c r="H530" s="33" t="n">
        <f aca="false">E530*TAN(C530*PI()/180)</f>
        <v>3009.81011294208</v>
      </c>
      <c r="I530" s="35" t="n">
        <f aca="false">$W$2*H530</f>
        <v>1354.41455082393</v>
      </c>
      <c r="J530" s="36" t="n">
        <v>1.033</v>
      </c>
      <c r="K530" s="35" t="n">
        <f aca="false">(J530-1)/10*$R$2^2*PI()/4</f>
        <v>26.9652322235572</v>
      </c>
      <c r="L530" s="35" t="n">
        <f aca="false">G530+K530</f>
        <v>-18607.8347167712</v>
      </c>
      <c r="M530" s="37" t="n">
        <f aca="false">L530*TAN(C530*PI()/180)</f>
        <v>1352.45466378517</v>
      </c>
      <c r="N530" s="31"/>
    </row>
    <row r="531" customFormat="false" ht="12.75" hidden="false" customHeight="false" outlineLevel="0" collapsed="false">
      <c r="A531" s="32" t="n">
        <f aca="false">A530+1</f>
        <v>347</v>
      </c>
      <c r="B531" s="33" t="n">
        <f aca="false">S$2+P$2-SQRT(S$2^2-P$2^2*SIN(A531*PI()/180)^2)-P$2*COS(A531*PI()/180)</f>
        <v>1.40354672482667</v>
      </c>
      <c r="C531" s="34" t="n">
        <f aca="false">ASIN($P$2/$S$2*SIN(A531*PI()/180))*180/PI()</f>
        <v>-3.8649838664807</v>
      </c>
      <c r="D531" s="33" t="n">
        <f aca="false">(P$2^2*(PI()*U$2/30)*SIN(A531*PI()/180)*COS(A531*PI()/180)/SQRT(S$2^2-P$2^2*SIN(A531*PI()/180)^2)+P$2*(PI()*U$2/30)*SIN(A531*PI()/180))/1000</f>
        <v>-10.9354553248726</v>
      </c>
      <c r="E531" s="35" t="n">
        <f aca="false">-1*(PI()^2*U$2^2*P$2*COS(PI()*A531/180)/900+SQRT(2)*PI()^2*U$2^2*P$2^2*(4*(2*S$2^2-P$2^2)*COS(PI()*A531/90)+P$2^2*(COS(PI()*A531/45)+3))/(3600*(P$2^2*COS(PI()*A531/90)+2*S$2^2-P$2^2)^(3/2)))/1000</f>
        <v>-41696.7401855107</v>
      </c>
      <c r="F531" s="33" t="n">
        <f aca="false">E531/1000</f>
        <v>-41.6967401855107</v>
      </c>
      <c r="G531" s="35" t="n">
        <f aca="false">$W$2*E531</f>
        <v>-18763.5330834798</v>
      </c>
      <c r="H531" s="33" t="n">
        <f aca="false">E531*TAN(C531*PI()/180)</f>
        <v>2816.99836888604</v>
      </c>
      <c r="I531" s="35" t="n">
        <f aca="false">$W$2*H531</f>
        <v>1267.64926599872</v>
      </c>
      <c r="J531" s="36" t="n">
        <v>1.019</v>
      </c>
      <c r="K531" s="35" t="n">
        <f aca="false">(J531-1)/10*$R$2^2*PI()/4</f>
        <v>15.5254367347753</v>
      </c>
      <c r="L531" s="35" t="n">
        <f aca="false">G531+K531</f>
        <v>-18748.0076467451</v>
      </c>
      <c r="M531" s="37" t="n">
        <f aca="false">L531*TAN(C531*PI()/180)</f>
        <v>1266.6003799284</v>
      </c>
      <c r="N531" s="31"/>
    </row>
    <row r="532" customFormat="false" ht="12.75" hidden="false" customHeight="false" outlineLevel="0" collapsed="false">
      <c r="A532" s="32" t="n">
        <f aca="false">A531+1</f>
        <v>348</v>
      </c>
      <c r="B532" s="33" t="n">
        <f aca="false">S$2+P$2-SQRT(S$2^2-P$2^2*SIN(A532*PI()/180)^2)-P$2*COS(A532*PI()/180)</f>
        <v>1.19715890178898</v>
      </c>
      <c r="C532" s="34" t="n">
        <f aca="false">ASIN($P$2/$S$2*SIN(A532*PI()/180))*180/PI()</f>
        <v>-3.57182752049368</v>
      </c>
      <c r="D532" s="33" t="n">
        <f aca="false">(P$2^2*(PI()*U$2/30)*SIN(A532*PI()/180)*COS(A532*PI()/180)/SQRT(S$2^2-P$2^2*SIN(A532*PI()/180)^2)+P$2*(PI()*U$2/30)*SIN(A532*PI()/180))/1000</f>
        <v>-10.1152346243866</v>
      </c>
      <c r="E532" s="35" t="n">
        <f aca="false">-1*(PI()^2*U$2^2*P$2*COS(PI()*A532/180)/900+SQRT(2)*PI()^2*U$2^2*P$2^2*(4*(2*S$2^2-P$2^2)*COS(PI()*A532/90)+P$2^2*(COS(PI()*A532/45)+3))/(3600*(P$2^2*COS(PI()*A532/90)+2*S$2^2-P$2^2)^(3/2)))/1000</f>
        <v>-41962.3455846554</v>
      </c>
      <c r="F532" s="33" t="n">
        <f aca="false">E532/1000</f>
        <v>-41.9623455846554</v>
      </c>
      <c r="G532" s="35" t="n">
        <f aca="false">$W$2*E532</f>
        <v>-18883.0555130949</v>
      </c>
      <c r="H532" s="33" t="n">
        <f aca="false">E532*TAN(C532*PI()/180)</f>
        <v>2619.33298680408</v>
      </c>
      <c r="I532" s="35" t="n">
        <f aca="false">$W$2*H532</f>
        <v>1178.69984406184</v>
      </c>
      <c r="J532" s="36" t="n">
        <v>1.033</v>
      </c>
      <c r="K532" s="35" t="n">
        <f aca="false">(J532-1)/10*$R$2^2*PI()/4</f>
        <v>26.9652322235572</v>
      </c>
      <c r="L532" s="35" t="n">
        <f aca="false">G532+K532</f>
        <v>-18856.0902808714</v>
      </c>
      <c r="M532" s="37" t="n">
        <f aca="false">L532*TAN(C532*PI()/180)</f>
        <v>1177.01664639317</v>
      </c>
      <c r="N532" s="31"/>
    </row>
    <row r="533" customFormat="false" ht="12.75" hidden="false" customHeight="false" outlineLevel="0" collapsed="false">
      <c r="A533" s="32" t="n">
        <f aca="false">A532+1</f>
        <v>349</v>
      </c>
      <c r="B533" s="33" t="n">
        <f aca="false">S$2+P$2-SQRT(S$2^2-P$2^2*SIN(A533*PI()/180)^2)-P$2*COS(A533*PI()/180)</f>
        <v>1.00690357623076</v>
      </c>
      <c r="C533" s="34" t="n">
        <f aca="false">ASIN($P$2/$S$2*SIN(A533*PI()/180))*180/PI()</f>
        <v>-3.2776756830549</v>
      </c>
      <c r="D533" s="33" t="n">
        <f aca="false">(P$2^2*(PI()*U$2/30)*SIN(A533*PI()/180)*COS(A533*PI()/180)/SQRT(S$2^2-P$2^2*SIN(A533*PI()/180)^2)+P$2*(PI()*U$2/30)*SIN(A533*PI()/180))/1000</f>
        <v>-9.29000801739588</v>
      </c>
      <c r="E533" s="35" t="n">
        <f aca="false">-1*(PI()^2*U$2^2*P$2*COS(PI()*A533/180)/900+SQRT(2)*PI()^2*U$2^2*P$2^2*(4*(2*S$2^2-P$2^2)*COS(PI()*A533/90)+P$2^2*(COS(PI()*A533/45)+3))/(3600*(P$2^2*COS(PI()*A533/90)+2*S$2^2-P$2^2)^(3/2)))/1000</f>
        <v>-42207.3159653832</v>
      </c>
      <c r="F533" s="33" t="n">
        <f aca="false">E533/1000</f>
        <v>-42.2073159653832</v>
      </c>
      <c r="G533" s="35" t="n">
        <f aca="false">$W$2*E533</f>
        <v>-18993.2921844225</v>
      </c>
      <c r="H533" s="33" t="n">
        <f aca="false">E533*TAN(C533*PI()/180)</f>
        <v>2417.15886518624</v>
      </c>
      <c r="I533" s="35" t="n">
        <f aca="false">$W$2*H533</f>
        <v>1087.72148933381</v>
      </c>
      <c r="J533" s="36" t="n">
        <v>1.019</v>
      </c>
      <c r="K533" s="35" t="n">
        <f aca="false">(J533-1)/10*$R$2^2*PI()/4</f>
        <v>15.5254367347753</v>
      </c>
      <c r="L533" s="35" t="n">
        <f aca="false">G533+K533</f>
        <v>-18977.7667476877</v>
      </c>
      <c r="M533" s="37" t="n">
        <f aca="false">L533*TAN(C533*PI()/180)</f>
        <v>1086.83236747943</v>
      </c>
      <c r="N533" s="31"/>
    </row>
    <row r="534" customFormat="false" ht="12.75" hidden="false" customHeight="false" outlineLevel="0" collapsed="false">
      <c r="A534" s="32" t="n">
        <f aca="false">A533+1</f>
        <v>350</v>
      </c>
      <c r="B534" s="33" t="n">
        <f aca="false">S$2+P$2-SQRT(S$2^2-P$2^2*SIN(A534*PI()/180)^2)-P$2*COS(A534*PI()/180)</f>
        <v>0.832874926389543</v>
      </c>
      <c r="C534" s="34" t="n">
        <f aca="false">ASIN($P$2/$S$2*SIN(A534*PI()/180))*180/PI()</f>
        <v>-2.98261108426423</v>
      </c>
      <c r="D534" s="33" t="n">
        <f aca="false">(P$2^2*(PI()*U$2/30)*SIN(A534*PI()/180)*COS(A534*PI()/180)/SQRT(S$2^2-P$2^2*SIN(A534*PI()/180)^2)+P$2*(PI()*U$2/30)*SIN(A534*PI()/180))/1000</f>
        <v>-8.46018163804676</v>
      </c>
      <c r="E534" s="35" t="n">
        <f aca="false">-1*(PI()^2*U$2^2*P$2*COS(PI()*A534/180)/900+SQRT(2)*PI()^2*U$2^2*P$2^2*(4*(2*S$2^2-P$2^2)*COS(PI()*A534/90)+P$2^2*(COS(PI()*A534/45)+3))/(3600*(P$2^2*COS(PI()*A534/90)+2*S$2^2-P$2^2)^(3/2)))/1000</f>
        <v>-42431.4979093034</v>
      </c>
      <c r="F534" s="33" t="n">
        <f aca="false">E534/1000</f>
        <v>-42.4314979093034</v>
      </c>
      <c r="G534" s="35" t="n">
        <f aca="false">$W$2*E534</f>
        <v>-19094.1740591865</v>
      </c>
      <c r="H534" s="33" t="n">
        <f aca="false">E534*TAN(C534*PI()/180)</f>
        <v>2210.82771456249</v>
      </c>
      <c r="I534" s="35" t="n">
        <f aca="false">$W$2*H534</f>
        <v>994.872471553119</v>
      </c>
      <c r="J534" s="36" t="n">
        <v>1.047</v>
      </c>
      <c r="K534" s="35" t="n">
        <f aca="false">(J534-1)/10*$R$2^2*PI()/4</f>
        <v>38.4050277123391</v>
      </c>
      <c r="L534" s="35" t="n">
        <f aca="false">G534+K534</f>
        <v>-19055.7690314742</v>
      </c>
      <c r="M534" s="37" t="n">
        <f aca="false">L534*TAN(C534*PI()/180)</f>
        <v>992.871436854168</v>
      </c>
      <c r="N534" s="31"/>
    </row>
    <row r="535" customFormat="false" ht="12.75" hidden="false" customHeight="false" outlineLevel="0" collapsed="false">
      <c r="A535" s="32" t="n">
        <f aca="false">A534+1</f>
        <v>351</v>
      </c>
      <c r="B535" s="33" t="n">
        <f aca="false">S$2+P$2-SQRT(S$2^2-P$2^2*SIN(A535*PI()/180)^2)-P$2*COS(A535*PI()/180)</f>
        <v>0.675159138452528</v>
      </c>
      <c r="C535" s="34" t="n">
        <f aca="false">ASIN($P$2/$S$2*SIN(A535*PI()/180))*180/PI()</f>
        <v>-2.68671651667351</v>
      </c>
      <c r="D535" s="33" t="n">
        <f aca="false">(P$2^2*(PI()*U$2/30)*SIN(A535*PI()/180)*COS(A535*PI()/180)/SQRT(S$2^2-P$2^2*SIN(A535*PI()/180)^2)+P$2*(PI()*U$2/30)*SIN(A535*PI()/180))/1000</f>
        <v>-7.62616449765804</v>
      </c>
      <c r="E535" s="35" t="n">
        <f aca="false">-1*(PI()^2*U$2^2*P$2*COS(PI()*A535/180)/900+SQRT(2)*PI()^2*U$2^2*P$2^2*(4*(2*S$2^2-P$2^2)*COS(PI()*A535/90)+P$2^2*(COS(PI()*A535/45)+3))/(3600*(P$2^2*COS(PI()*A535/90)+2*S$2^2-P$2^2)^(3/2)))/1000</f>
        <v>-42634.7513626613</v>
      </c>
      <c r="F535" s="33" t="n">
        <f aca="false">E535/1000</f>
        <v>-42.6347513626613</v>
      </c>
      <c r="G535" s="35" t="n">
        <f aca="false">$W$2*E535</f>
        <v>-19185.6381131976</v>
      </c>
      <c r="H535" s="33" t="n">
        <f aca="false">E535*TAN(C535*PI()/180)</f>
        <v>2000.69749786219</v>
      </c>
      <c r="I535" s="35" t="n">
        <f aca="false">$W$2*H535</f>
        <v>900.313874037987</v>
      </c>
      <c r="J535" s="36" t="n">
        <v>1.047</v>
      </c>
      <c r="K535" s="35" t="n">
        <f aca="false">(J535-1)/10*$R$2^2*PI()/4</f>
        <v>38.4050277123391</v>
      </c>
      <c r="L535" s="35" t="n">
        <f aca="false">G535+K535</f>
        <v>-19147.2330854853</v>
      </c>
      <c r="M535" s="37" t="n">
        <f aca="false">L535*TAN(C535*PI()/180)</f>
        <v>898.511662452517</v>
      </c>
      <c r="N535" s="31"/>
    </row>
    <row r="536" customFormat="false" ht="12.75" hidden="false" customHeight="false" outlineLevel="0" collapsed="false">
      <c r="A536" s="32" t="n">
        <f aca="false">A535+1</f>
        <v>352</v>
      </c>
      <c r="B536" s="33" t="n">
        <f aca="false">S$2+P$2-SQRT(S$2^2-P$2^2*SIN(A536*PI()/180)^2)-P$2*COS(A536*PI()/180)</f>
        <v>0.533834352710187</v>
      </c>
      <c r="C536" s="34" t="n">
        <f aca="false">ASIN($P$2/$S$2*SIN(A536*PI()/180))*180/PI()</f>
        <v>-2.3900748282044</v>
      </c>
      <c r="D536" s="33" t="n">
        <f aca="false">(P$2^2*(PI()*U$2/30)*SIN(A536*PI()/180)*COS(A536*PI()/180)/SQRT(S$2^2-P$2^2*SIN(A536*PI()/180)^2)+P$2*(PI()*U$2/30)*SIN(A536*PI()/180))/1000</f>
        <v>-6.78836822270469</v>
      </c>
      <c r="E536" s="35" t="n">
        <f aca="false">-1*(PI()^2*U$2^2*P$2*COS(PI()*A536/180)/900+SQRT(2)*PI()^2*U$2^2*P$2^2*(4*(2*S$2^2-P$2^2)*COS(PI()*A536/90)+P$2^2*(COS(PI()*A536/45)+3))/(3600*(P$2^2*COS(PI()*A536/90)+2*S$2^2-P$2^2)^(3/2)))/1000</f>
        <v>-42816.9496325927</v>
      </c>
      <c r="F536" s="33" t="n">
        <f aca="false">E536/1000</f>
        <v>-42.8169496325927</v>
      </c>
      <c r="G536" s="35" t="n">
        <f aca="false">$W$2*E536</f>
        <v>-19267.6273346667</v>
      </c>
      <c r="H536" s="33" t="n">
        <f aca="false">E536*TAN(C536*PI()/180)</f>
        <v>1787.13186834494</v>
      </c>
      <c r="I536" s="35" t="n">
        <f aca="false">$W$2*H536</f>
        <v>804.209340755222</v>
      </c>
      <c r="J536" s="36" t="n">
        <v>1.047</v>
      </c>
      <c r="K536" s="35" t="n">
        <f aca="false">(J536-1)/10*$R$2^2*PI()/4</f>
        <v>38.4050277123391</v>
      </c>
      <c r="L536" s="35" t="n">
        <f aca="false">G536+K536</f>
        <v>-19229.2223069544</v>
      </c>
      <c r="M536" s="37" t="n">
        <f aca="false">L536*TAN(C536*PI()/180)</f>
        <v>802.606357602094</v>
      </c>
      <c r="N536" s="31"/>
    </row>
    <row r="537" customFormat="false" ht="12.75" hidden="false" customHeight="false" outlineLevel="0" collapsed="false">
      <c r="A537" s="32" t="n">
        <f aca="false">A536+1</f>
        <v>353</v>
      </c>
      <c r="B537" s="33" t="n">
        <f aca="false">S$2+P$2-SQRT(S$2^2-P$2^2*SIN(A537*PI()/180)^2)-P$2*COS(A537*PI()/180)</f>
        <v>0.408970614846979</v>
      </c>
      <c r="C537" s="34" t="n">
        <f aca="false">ASIN($P$2/$S$2*SIN(A537*PI()/180))*180/PI()</f>
        <v>-2.0927689154648</v>
      </c>
      <c r="D537" s="33" t="n">
        <f aca="false">(P$2^2*(PI()*U$2/30)*SIN(A537*PI()/180)*COS(A537*PI()/180)/SQRT(S$2^2-P$2^2*SIN(A537*PI()/180)^2)+P$2*(PI()*U$2/30)*SIN(A537*PI()/180))/1000</f>
        <v>-5.94720679288411</v>
      </c>
      <c r="E537" s="35" t="n">
        <f aca="false">-1*(PI()^2*U$2^2*P$2*COS(PI()*A537/180)/900+SQRT(2)*PI()^2*U$2^2*P$2^2*(4*(2*S$2^2-P$2^2)*COS(PI()*A537/90)+P$2^2*(COS(PI()*A537/45)+3))/(3600*(P$2^2*COS(PI()*A537/90)+2*S$2^2-P$2^2)^(3/2)))/1000</f>
        <v>-42977.9793824136</v>
      </c>
      <c r="F537" s="33" t="n">
        <f aca="false">E537/1000</f>
        <v>-42.9779793824136</v>
      </c>
      <c r="G537" s="35" t="n">
        <f aca="false">$W$2*E537</f>
        <v>-19340.0907220861</v>
      </c>
      <c r="H537" s="33" t="n">
        <f aca="false">E537*TAN(C537*PI()/180)</f>
        <v>1570.49960547367</v>
      </c>
      <c r="I537" s="35" t="n">
        <f aca="false">$W$2*H537</f>
        <v>706.724822463153</v>
      </c>
      <c r="J537" s="36" t="n">
        <v>1.061</v>
      </c>
      <c r="K537" s="35" t="n">
        <f aca="false">(J537-1)/10*$R$2^2*PI()/4</f>
        <v>49.844823201121</v>
      </c>
      <c r="L537" s="35" t="n">
        <f aca="false">G537+K537</f>
        <v>-19290.245898885</v>
      </c>
      <c r="M537" s="37" t="n">
        <f aca="false">L537*TAN(C537*PI()/180)</f>
        <v>704.90339492521</v>
      </c>
      <c r="N537" s="31"/>
    </row>
    <row r="538" customFormat="false" ht="12.75" hidden="false" customHeight="false" outlineLevel="0" collapsed="false">
      <c r="A538" s="32" t="n">
        <f aca="false">A537+1</f>
        <v>354</v>
      </c>
      <c r="B538" s="33" t="n">
        <f aca="false">S$2+P$2-SQRT(S$2^2-P$2^2*SIN(A538*PI()/180)^2)-P$2*COS(A538*PI()/180)</f>
        <v>0.300629832366823</v>
      </c>
      <c r="C538" s="34" t="n">
        <f aca="false">ASIN($P$2/$S$2*SIN(A538*PI()/180))*180/PI()</f>
        <v>-1.79488171742586</v>
      </c>
      <c r="D538" s="33" t="n">
        <f aca="false">(P$2^2*(PI()*U$2/30)*SIN(A538*PI()/180)*COS(A538*PI()/180)/SQRT(S$2^2-P$2^2*SIN(A538*PI()/180)^2)+P$2*(PI()*U$2/30)*SIN(A538*PI()/180))/1000</f>
        <v>-5.10309627928151</v>
      </c>
      <c r="E538" s="35" t="n">
        <f aca="false">-1*(PI()^2*U$2^2*P$2*COS(PI()*A538/180)/900+SQRT(2)*PI()^2*U$2^2*P$2^2*(4*(2*S$2^2-P$2^2)*COS(PI()*A538/90)+P$2^2*(COS(PI()*A538/45)+3))/(3600*(P$2^2*COS(PI()*A538/90)+2*S$2^2-P$2^2)^(3/2)))/1000</f>
        <v>-43117.7406263423</v>
      </c>
      <c r="F538" s="33" t="n">
        <f aca="false">E538/1000</f>
        <v>-43.1177406263423</v>
      </c>
      <c r="G538" s="35" t="n">
        <f aca="false">$W$2*E538</f>
        <v>-19402.983281854</v>
      </c>
      <c r="H538" s="33" t="n">
        <f aca="false">E538*TAN(C538*PI()/180)</f>
        <v>1351.17404906005</v>
      </c>
      <c r="I538" s="35" t="n">
        <f aca="false">$W$2*H538</f>
        <v>608.028322077024</v>
      </c>
      <c r="J538" s="36" t="n">
        <v>1.033</v>
      </c>
      <c r="K538" s="35" t="n">
        <f aca="false">(J538-1)/10*$R$2^2*PI()/4</f>
        <v>26.9652322235572</v>
      </c>
      <c r="L538" s="35" t="n">
        <f aca="false">G538+K538</f>
        <v>-19376.0180496305</v>
      </c>
      <c r="M538" s="37" t="n">
        <f aca="false">L538*TAN(C538*PI()/180)</f>
        <v>607.18331671547</v>
      </c>
      <c r="N538" s="31"/>
    </row>
    <row r="539" customFormat="false" ht="12.75" hidden="false" customHeight="false" outlineLevel="0" collapsed="false">
      <c r="A539" s="32" t="n">
        <f aca="false">A538+1</f>
        <v>355</v>
      </c>
      <c r="B539" s="33" t="n">
        <f aca="false">S$2+P$2-SQRT(S$2^2-P$2^2*SIN(A539*PI()/180)^2)-P$2*COS(A539*PI()/180)</f>
        <v>0.208865736151637</v>
      </c>
      <c r="C539" s="34" t="n">
        <f aca="false">ASIN($P$2/$S$2*SIN(A539*PI()/180))*180/PI()</f>
        <v>-1.49649620942015</v>
      </c>
      <c r="D539" s="33" t="n">
        <f aca="false">(P$2^2*(PI()*U$2/30)*SIN(A539*PI()/180)*COS(A539*PI()/180)/SQRT(S$2^2-P$2^2*SIN(A539*PI()/180)^2)+P$2*(PI()*U$2/30)*SIN(A539*PI()/180))/1000</f>
        <v>-4.25645458264144</v>
      </c>
      <c r="E539" s="35" t="n">
        <f aca="false">-1*(PI()^2*U$2^2*P$2*COS(PI()*A539/180)/900+SQRT(2)*PI()^2*U$2^2*P$2^2*(4*(2*S$2^2-P$2^2)*COS(PI()*A539/90)+P$2^2*(COS(PI()*A539/45)+3))/(3600*(P$2^2*COS(PI()*A539/90)+2*S$2^2-P$2^2)^(3/2)))/1000</f>
        <v>-43236.1467240084</v>
      </c>
      <c r="F539" s="33" t="n">
        <f aca="false">E539/1000</f>
        <v>-43.2361467240084</v>
      </c>
      <c r="G539" s="35" t="n">
        <f aca="false">$W$2*E539</f>
        <v>-19456.2660258038</v>
      </c>
      <c r="H539" s="33" t="n">
        <f aca="false">E539*TAN(C539*PI()/180)</f>
        <v>1129.53253197257</v>
      </c>
      <c r="I539" s="35" t="n">
        <f aca="false">$W$2*H539</f>
        <v>508.289639387657</v>
      </c>
      <c r="J539" s="36" t="n">
        <v>1.047</v>
      </c>
      <c r="K539" s="35" t="n">
        <f aca="false">(J539-1)/10*$R$2^2*PI()/4</f>
        <v>38.4050277123391</v>
      </c>
      <c r="L539" s="35" t="n">
        <f aca="false">G539+K539</f>
        <v>-19417.8609980914</v>
      </c>
      <c r="M539" s="37" t="n">
        <f aca="false">L539*TAN(C539*PI()/180)</f>
        <v>507.286318521223</v>
      </c>
      <c r="N539" s="31"/>
    </row>
    <row r="540" customFormat="false" ht="12.75" hidden="false" customHeight="false" outlineLevel="0" collapsed="false">
      <c r="A540" s="32" t="n">
        <f aca="false">A539+1</f>
        <v>356</v>
      </c>
      <c r="B540" s="33" t="n">
        <f aca="false">S$2+P$2-SQRT(S$2^2-P$2^2*SIN(A540*PI()/180)^2)-P$2*COS(A540*PI()/180)</f>
        <v>0.133723847150847</v>
      </c>
      <c r="C540" s="34" t="n">
        <f aca="false">ASIN($P$2/$S$2*SIN(A540*PI()/180))*180/PI()</f>
        <v>-1.19769539742157</v>
      </c>
      <c r="D540" s="33" t="n">
        <f aca="false">(P$2^2*(PI()*U$2/30)*SIN(A540*PI()/180)*COS(A540*PI()/180)/SQRT(S$2^2-P$2^2*SIN(A540*PI()/180)^2)+P$2*(PI()*U$2/30)*SIN(A540*PI()/180))/1000</f>
        <v>-3.40770117174594</v>
      </c>
      <c r="E540" s="35" t="n">
        <f aca="false">-1*(PI()^2*U$2^2*P$2*COS(PI()*A540/180)/900+SQRT(2)*PI()^2*U$2^2*P$2^2*(4*(2*S$2^2-P$2^2)*COS(PI()*A540/90)+P$2^2*(COS(PI()*A540/45)+3))/(3600*(P$2^2*COS(PI()*A540/90)+2*S$2^2-P$2^2)^(3/2)))/1000</f>
        <v>-43333.1243750607</v>
      </c>
      <c r="F540" s="33" t="n">
        <f aca="false">E540/1000</f>
        <v>-43.3331243750607</v>
      </c>
      <c r="G540" s="35" t="n">
        <f aca="false">$W$2*E540</f>
        <v>-19499.9059687773</v>
      </c>
      <c r="H540" s="33" t="n">
        <f aca="false">E540*TAN(C540*PI()/180)</f>
        <v>905.955811663696</v>
      </c>
      <c r="I540" s="35" t="n">
        <f aca="false">$W$2*H540</f>
        <v>407.680115248663</v>
      </c>
      <c r="J540" s="36" t="n">
        <v>1.061</v>
      </c>
      <c r="K540" s="35" t="n">
        <f aca="false">(J540-1)/10*$R$2^2*PI()/4</f>
        <v>49.844823201121</v>
      </c>
      <c r="L540" s="35" t="n">
        <f aca="false">G540+K540</f>
        <v>-19450.0611455762</v>
      </c>
      <c r="M540" s="37" t="n">
        <f aca="false">L540*TAN(C540*PI()/180)</f>
        <v>406.638020825248</v>
      </c>
      <c r="N540" s="31"/>
    </row>
    <row r="541" customFormat="false" ht="12.75" hidden="false" customHeight="false" outlineLevel="0" collapsed="false">
      <c r="A541" s="32" t="n">
        <f aca="false">A540+1</f>
        <v>357</v>
      </c>
      <c r="B541" s="33" t="n">
        <f aca="false">S$2+P$2-SQRT(S$2^2-P$2^2*SIN(A541*PI()/180)^2)-P$2*COS(A541*PI()/180)</f>
        <v>0.0752414481994705</v>
      </c>
      <c r="C541" s="34" t="n">
        <f aca="false">ASIN($P$2/$S$2*SIN(A541*PI()/180))*180/PI()</f>
        <v>-0.898562312567526</v>
      </c>
      <c r="D541" s="33" t="n">
        <f aca="false">(P$2^2*(PI()*U$2/30)*SIN(A541*PI()/180)*COS(A541*PI()/180)/SQRT(S$2^2-P$2^2*SIN(A541*PI()/180)^2)+P$2*(PI()*U$2/30)*SIN(A541*PI()/180))/1000</f>
        <v>-2.55725682189605</v>
      </c>
      <c r="E541" s="35" t="n">
        <f aca="false">-1*(PI()^2*U$2^2*P$2*COS(PI()*A541/180)/900+SQRT(2)*PI()^2*U$2^2*P$2^2*(4*(2*S$2^2-P$2^2)*COS(PI()*A541/90)+P$2^2*(COS(PI()*A541/45)+3))/(3600*(P$2^2*COS(PI()*A541/90)+2*S$2^2-P$2^2)^(3/2)))/1000</f>
        <v>-43408.6136141456</v>
      </c>
      <c r="F541" s="33" t="n">
        <f aca="false">E541/1000</f>
        <v>-43.4086136141456</v>
      </c>
      <c r="G541" s="35" t="n">
        <f aca="false">$W$2*E541</f>
        <v>-19533.8761263655</v>
      </c>
      <c r="H541" s="33" t="n">
        <f aca="false">E541*TAN(C541*PI()/180)</f>
        <v>680.827500742172</v>
      </c>
      <c r="I541" s="35" t="n">
        <f aca="false">$W$2*H541</f>
        <v>306.372375333977</v>
      </c>
      <c r="J541" s="36" t="n">
        <v>1.061</v>
      </c>
      <c r="K541" s="35" t="n">
        <f aca="false">(J541-1)/10*$R$2^2*PI()/4</f>
        <v>49.844823201121</v>
      </c>
      <c r="L541" s="35" t="n">
        <f aca="false">G541+K541</f>
        <v>-19484.0313031644</v>
      </c>
      <c r="M541" s="37" t="n">
        <f aca="false">L541*TAN(C541*PI()/180)</f>
        <v>305.590601313121</v>
      </c>
      <c r="N541" s="31"/>
    </row>
    <row r="542" customFormat="false" ht="12.75" hidden="false" customHeight="false" outlineLevel="0" collapsed="false">
      <c r="A542" s="32" t="n">
        <f aca="false">A541+1</f>
        <v>358</v>
      </c>
      <c r="B542" s="33" t="n">
        <f aca="false">S$2+P$2-SQRT(S$2^2-P$2^2*SIN(A542*PI()/180)^2)-P$2*COS(A542*PI()/180)</f>
        <v>0.0334475609633316</v>
      </c>
      <c r="C542" s="34" t="n">
        <f aca="false">ASIN($P$2/$S$2*SIN(A542*PI()/180))*180/PI()</f>
        <v>-0.599180005883031</v>
      </c>
      <c r="D542" s="33" t="n">
        <f aca="false">(P$2^2*(PI()*U$2/30)*SIN(A542*PI()/180)*COS(A542*PI()/180)/SQRT(S$2^2-P$2^2*SIN(A542*PI()/180)^2)+P$2*(PI()*U$2/30)*SIN(A542*PI()/180))/1000</f>
        <v>-1.70554335348516</v>
      </c>
      <c r="E542" s="35" t="n">
        <f aca="false">-1*(PI()^2*U$2^2*P$2*COS(PI()*A542/180)/900+SQRT(2)*PI()^2*U$2^2*P$2^2*(4*(2*S$2^2-P$2^2)*COS(PI()*A542/90)+P$2^2*(COS(PI()*A542/45)+3))/(3600*(P$2^2*COS(PI()*A542/90)+2*S$2^2-P$2^2)^(3/2)))/1000</f>
        <v>-43462.567806486</v>
      </c>
      <c r="F542" s="33" t="n">
        <f aca="false">E542/1000</f>
        <v>-43.462567806486</v>
      </c>
      <c r="G542" s="35" t="n">
        <f aca="false">$W$2*E542</f>
        <v>-19558.1555129187</v>
      </c>
      <c r="H542" s="33" t="n">
        <f aca="false">E542*TAN(C542*PI()/180)</f>
        <v>454.533496789669</v>
      </c>
      <c r="I542" s="35" t="n">
        <f aca="false">$W$2*H542</f>
        <v>204.540073555351</v>
      </c>
      <c r="J542" s="36" t="n">
        <v>1.061</v>
      </c>
      <c r="K542" s="35" t="n">
        <f aca="false">(J542-1)/10*$R$2^2*PI()/4</f>
        <v>49.844823201121</v>
      </c>
      <c r="L542" s="35" t="n">
        <f aca="false">G542+K542</f>
        <v>-19508.3106897176</v>
      </c>
      <c r="M542" s="37" t="n">
        <f aca="false">L542*TAN(C542*PI()/180)</f>
        <v>204.018794143436</v>
      </c>
      <c r="N542" s="31"/>
    </row>
    <row r="543" customFormat="false" ht="12.75" hidden="false" customHeight="false" outlineLevel="0" collapsed="false">
      <c r="A543" s="32" t="n">
        <f aca="false">A542+1</f>
        <v>359</v>
      </c>
      <c r="B543" s="33" t="n">
        <f aca="false">S$2+P$2-SQRT(S$2^2-P$2^2*SIN(A543*PI()/180)^2)-P$2*COS(A543*PI()/180)</f>
        <v>0.00836292800941862</v>
      </c>
      <c r="C543" s="34" t="n">
        <f aca="false">ASIN($P$2/$S$2*SIN(A543*PI()/180))*180/PI()</f>
        <v>-0.299631543167042</v>
      </c>
      <c r="D543" s="33" t="n">
        <f aca="false">(P$2^2*(PI()*U$2/30)*SIN(A543*PI()/180)*COS(A543*PI()/180)/SQRT(S$2^2-P$2^2*SIN(A543*PI()/180)^2)+P$2*(PI()*U$2/30)*SIN(A543*PI()/180))/1000</f>
        <v>-0.85298337065293</v>
      </c>
      <c r="E543" s="35" t="n">
        <f aca="false">-1*(PI()^2*U$2^2*P$2*COS(PI()*A543/180)/900+SQRT(2)*PI()^2*U$2^2*P$2^2*(4*(2*S$2^2-P$2^2)*COS(PI()*A543/90)+P$2^2*(COS(PI()*A543/45)+3))/(3600*(P$2^2*COS(PI()*A543/90)+2*S$2^2-P$2^2)^(3/2)))/1000</f>
        <v>-43494.9536442472</v>
      </c>
      <c r="F543" s="33" t="n">
        <f aca="false">E543/1000</f>
        <v>-43.4949536442472</v>
      </c>
      <c r="G543" s="35" t="n">
        <f aca="false">$W$2*E543</f>
        <v>-19572.7291399113</v>
      </c>
      <c r="H543" s="33" t="n">
        <f aca="false">E543*TAN(C543*PI()/180)</f>
        <v>227.461411599973</v>
      </c>
      <c r="I543" s="35" t="n">
        <f aca="false">$W$2*H543</f>
        <v>102.357635219988</v>
      </c>
      <c r="J543" s="36" t="n">
        <v>1.047</v>
      </c>
      <c r="K543" s="35" t="n">
        <f aca="false">(J543-1)/10*$R$2^2*PI()/4</f>
        <v>38.4050277123391</v>
      </c>
      <c r="L543" s="35" t="n">
        <f aca="false">G543+K543</f>
        <v>-19534.3241121989</v>
      </c>
      <c r="M543" s="37" t="n">
        <f aca="false">L543*TAN(C543*PI()/180)</f>
        <v>102.156792108683</v>
      </c>
      <c r="N543" s="31"/>
    </row>
    <row r="544" customFormat="false" ht="12.75" hidden="false" customHeight="false" outlineLevel="0" collapsed="false">
      <c r="A544" s="32" t="n">
        <f aca="false">A543+1</f>
        <v>360</v>
      </c>
      <c r="B544" s="33" t="n">
        <f aca="false">S$2+P$2-SQRT(S$2^2-P$2^2*SIN(A544*PI()/180)^2)-P$2*COS(A544*PI()/180)</f>
        <v>0</v>
      </c>
      <c r="C544" s="34" t="n">
        <f aca="false">ASIN($P$2/$S$2*SIN(A544*PI()/180))*180/PI()</f>
        <v>-4.2050491895475E-015</v>
      </c>
      <c r="D544" s="33" t="n">
        <f aca="false">(P$2^2*(PI()*U$2/30)*SIN(A544*PI()/180)*COS(A544*PI()/180)/SQRT(S$2^2-P$2^2*SIN(A544*PI()/180)^2)+P$2*(PI()*U$2/30)*SIN(A544*PI()/180))/1000</f>
        <v>-1.19712630819887E-014</v>
      </c>
      <c r="E544" s="35" t="n">
        <f aca="false">-1*(PI()^2*U$2^2*P$2*COS(PI()*A544/180)/900+SQRT(2)*PI()^2*U$2^2*P$2^2*(4*(2*S$2^2-P$2^2)*COS(PI()*A544/90)+P$2^2*(COS(PI()*A544/45)+3))/(3600*(P$2^2*COS(PI()*A544/90)+2*S$2^2-P$2^2)^(3/2)))/1000</f>
        <v>-43505.7511438378</v>
      </c>
      <c r="F544" s="33" t="n">
        <f aca="false">E544/1000</f>
        <v>-43.5057511438378</v>
      </c>
      <c r="G544" s="35" t="n">
        <f aca="false">$W$2*E544</f>
        <v>-19577.588014727</v>
      </c>
      <c r="H544" s="33" t="n">
        <f aca="false">E544*TAN(C544*PI()/180)</f>
        <v>3.19297206779914E-012</v>
      </c>
      <c r="I544" s="35" t="n">
        <f aca="false">$W$2*H544</f>
        <v>1.43683743050961E-012</v>
      </c>
      <c r="J544" s="36" t="n">
        <v>1.061</v>
      </c>
      <c r="K544" s="35" t="n">
        <f aca="false">(J544-1)/10*$R$2^2*PI()/4</f>
        <v>49.844823201121</v>
      </c>
      <c r="L544" s="35" t="n">
        <f aca="false">G544+K544</f>
        <v>-19527.7431915259</v>
      </c>
      <c r="M544" s="37" t="n">
        <f aca="false">L544*TAN(C544*PI()/180)</f>
        <v>1.43317922155973E-012</v>
      </c>
      <c r="N544" s="31"/>
    </row>
    <row r="545" customFormat="false" ht="12.75" hidden="false" customHeight="false" outlineLevel="0" collapsed="false">
      <c r="A545" s="32" t="n">
        <f aca="false">A544+1</f>
        <v>361</v>
      </c>
      <c r="B545" s="33" t="n">
        <f aca="false">S$2+P$2-SQRT(S$2^2-P$2^2*SIN(A545*PI()/180)^2)-P$2*COS(A545*PI()/180)</f>
        <v>0.00836292800941862</v>
      </c>
      <c r="C545" s="34" t="n">
        <f aca="false">ASIN($P$2/$S$2*SIN(A545*PI()/180))*180/PI()</f>
        <v>0.299631543167018</v>
      </c>
      <c r="D545" s="33" t="n">
        <f aca="false">(P$2^2*(PI()*U$2/30)*SIN(A545*PI()/180)*COS(A545*PI()/180)/SQRT(S$2^2-P$2^2*SIN(A545*PI()/180)^2)+P$2*(PI()*U$2/30)*SIN(A545*PI()/180))/1000</f>
        <v>0.852983370652863</v>
      </c>
      <c r="E545" s="35" t="n">
        <f aca="false">-1*(PI()^2*U$2^2*P$2*COS(PI()*A545/180)/900+SQRT(2)*PI()^2*U$2^2*P$2^2*(4*(2*S$2^2-P$2^2)*COS(PI()*A545/90)+P$2^2*(COS(PI()*A545/45)+3))/(3600*(P$2^2*COS(PI()*A545/90)+2*S$2^2-P$2^2)^(3/2)))/1000</f>
        <v>-43494.9536442472</v>
      </c>
      <c r="F545" s="33" t="n">
        <f aca="false">E545/1000</f>
        <v>-43.4949536442472</v>
      </c>
      <c r="G545" s="35" t="n">
        <f aca="false">$W$2*E545</f>
        <v>-19572.7291399113</v>
      </c>
      <c r="H545" s="33" t="n">
        <f aca="false">E545*TAN(C545*PI()/180)</f>
        <v>-227.461411599955</v>
      </c>
      <c r="I545" s="35" t="n">
        <f aca="false">$W$2*H545</f>
        <v>-102.35763521998</v>
      </c>
      <c r="J545" s="36" t="n">
        <v>1.061</v>
      </c>
      <c r="K545" s="35" t="n">
        <f aca="false">(J545-1)/10*$R$2^2*PI()/4</f>
        <v>49.844823201121</v>
      </c>
      <c r="L545" s="35" t="n">
        <f aca="false">G545+K545</f>
        <v>-19522.8843167101</v>
      </c>
      <c r="M545" s="37" t="n">
        <f aca="false">L545*TAN(C545*PI()/180)</f>
        <v>-102.096966501052</v>
      </c>
      <c r="N545" s="31"/>
    </row>
    <row r="546" customFormat="false" ht="12.75" hidden="false" customHeight="false" outlineLevel="0" collapsed="false">
      <c r="A546" s="32" t="n">
        <f aca="false">A545+1</f>
        <v>362</v>
      </c>
      <c r="B546" s="33" t="n">
        <f aca="false">S$2+P$2-SQRT(S$2^2-P$2^2*SIN(A546*PI()/180)^2)-P$2*COS(A546*PI()/180)</f>
        <v>0.0334475609633316</v>
      </c>
      <c r="C546" s="34" t="n">
        <f aca="false">ASIN($P$2/$S$2*SIN(A546*PI()/180))*180/PI()</f>
        <v>0.599180005883022</v>
      </c>
      <c r="D546" s="33" t="n">
        <f aca="false">(P$2^2*(PI()*U$2/30)*SIN(A546*PI()/180)*COS(A546*PI()/180)/SQRT(S$2^2-P$2^2*SIN(A546*PI()/180)^2)+P$2*(PI()*U$2/30)*SIN(A546*PI()/180))/1000</f>
        <v>1.70554335348514</v>
      </c>
      <c r="E546" s="35" t="n">
        <f aca="false">-1*(PI()^2*U$2^2*P$2*COS(PI()*A546/180)/900+SQRT(2)*PI()^2*U$2^2*P$2^2*(4*(2*S$2^2-P$2^2)*COS(PI()*A546/90)+P$2^2*(COS(PI()*A546/45)+3))/(3600*(P$2^2*COS(PI()*A546/90)+2*S$2^2-P$2^2)^(3/2)))/1000</f>
        <v>-43462.567806486</v>
      </c>
      <c r="F546" s="33" t="n">
        <f aca="false">E546/1000</f>
        <v>-43.462567806486</v>
      </c>
      <c r="G546" s="35" t="n">
        <f aca="false">$W$2*E546</f>
        <v>-19558.1555129187</v>
      </c>
      <c r="H546" s="33" t="n">
        <f aca="false">E546*TAN(C546*PI()/180)</f>
        <v>-454.533496789663</v>
      </c>
      <c r="I546" s="35" t="n">
        <f aca="false">$W$2*H546</f>
        <v>-204.540073555348</v>
      </c>
      <c r="J546" s="36" t="n">
        <v>1.047</v>
      </c>
      <c r="K546" s="35" t="n">
        <f aca="false">(J546-1)/10*$R$2^2*PI()/4</f>
        <v>38.4050277123391</v>
      </c>
      <c r="L546" s="35" t="n">
        <f aca="false">G546+K546</f>
        <v>-19519.7504852064</v>
      </c>
      <c r="M546" s="37" t="n">
        <f aca="false">L546*TAN(C546*PI()/180)</f>
        <v>-204.13843204125</v>
      </c>
      <c r="N546" s="31"/>
    </row>
    <row r="547" customFormat="false" ht="12.75" hidden="false" customHeight="false" outlineLevel="0" collapsed="false">
      <c r="A547" s="32" t="n">
        <f aca="false">A546+1</f>
        <v>363</v>
      </c>
      <c r="B547" s="33" t="n">
        <f aca="false">S$2+P$2-SQRT(S$2^2-P$2^2*SIN(A547*PI()/180)^2)-P$2*COS(A547*PI()/180)</f>
        <v>0.0752414481994705</v>
      </c>
      <c r="C547" s="34" t="n">
        <f aca="false">ASIN($P$2/$S$2*SIN(A547*PI()/180))*180/PI()</f>
        <v>0.898562312567517</v>
      </c>
      <c r="D547" s="33" t="n">
        <f aca="false">(P$2^2*(PI()*U$2/30)*SIN(A547*PI()/180)*COS(A547*PI()/180)/SQRT(S$2^2-P$2^2*SIN(A547*PI()/180)^2)+P$2*(PI()*U$2/30)*SIN(A547*PI()/180))/1000</f>
        <v>2.55725682189602</v>
      </c>
      <c r="E547" s="35" t="n">
        <f aca="false">-1*(PI()^2*U$2^2*P$2*COS(PI()*A547/180)/900+SQRT(2)*PI()^2*U$2^2*P$2^2*(4*(2*S$2^2-P$2^2)*COS(PI()*A547/90)+P$2^2*(COS(PI()*A547/45)+3))/(3600*(P$2^2*COS(PI()*A547/90)+2*S$2^2-P$2^2)^(3/2)))/1000</f>
        <v>-43408.6136141456</v>
      </c>
      <c r="F547" s="33" t="n">
        <f aca="false">E547/1000</f>
        <v>-43.4086136141456</v>
      </c>
      <c r="G547" s="35" t="n">
        <f aca="false">$W$2*E547</f>
        <v>-19533.8761263655</v>
      </c>
      <c r="H547" s="33" t="n">
        <f aca="false">E547*TAN(C547*PI()/180)</f>
        <v>-680.827500742166</v>
      </c>
      <c r="I547" s="35" t="n">
        <f aca="false">$W$2*H547</f>
        <v>-306.372375333975</v>
      </c>
      <c r="J547" s="36" t="n">
        <v>1.047</v>
      </c>
      <c r="K547" s="35" t="n">
        <f aca="false">(J547-1)/10*$R$2^2*PI()/4</f>
        <v>38.4050277123391</v>
      </c>
      <c r="L547" s="35" t="n">
        <f aca="false">G547+K547</f>
        <v>-19495.4710986532</v>
      </c>
      <c r="M547" s="37" t="n">
        <f aca="false">L547*TAN(C547*PI()/180)</f>
        <v>-305.770024858888</v>
      </c>
      <c r="N547" s="31"/>
    </row>
    <row r="548" customFormat="false" ht="12.75" hidden="false" customHeight="false" outlineLevel="0" collapsed="false">
      <c r="A548" s="32" t="n">
        <f aca="false">A547+1</f>
        <v>364</v>
      </c>
      <c r="B548" s="33" t="n">
        <f aca="false">S$2+P$2-SQRT(S$2^2-P$2^2*SIN(A548*PI()/180)^2)-P$2*COS(A548*PI()/180)</f>
        <v>0.133723847150847</v>
      </c>
      <c r="C548" s="34" t="n">
        <f aca="false">ASIN($P$2/$S$2*SIN(A548*PI()/180))*180/PI()</f>
        <v>1.19769539742157</v>
      </c>
      <c r="D548" s="33" t="n">
        <f aca="false">(P$2^2*(PI()*U$2/30)*SIN(A548*PI()/180)*COS(A548*PI()/180)/SQRT(S$2^2-P$2^2*SIN(A548*PI()/180)^2)+P$2*(PI()*U$2/30)*SIN(A548*PI()/180))/1000</f>
        <v>3.40770117174596</v>
      </c>
      <c r="E548" s="35" t="n">
        <f aca="false">-1*(PI()^2*U$2^2*P$2*COS(PI()*A548/180)/900+SQRT(2)*PI()^2*U$2^2*P$2^2*(4*(2*S$2^2-P$2^2)*COS(PI()*A548/90)+P$2^2*(COS(PI()*A548/45)+3))/(3600*(P$2^2*COS(PI()*A548/90)+2*S$2^2-P$2^2)^(3/2)))/1000</f>
        <v>-43333.1243750607</v>
      </c>
      <c r="F548" s="33" t="n">
        <f aca="false">E548/1000</f>
        <v>-43.3331243750607</v>
      </c>
      <c r="G548" s="35" t="n">
        <f aca="false">$W$2*E548</f>
        <v>-19499.9059687773</v>
      </c>
      <c r="H548" s="33" t="n">
        <f aca="false">E548*TAN(C548*PI()/180)</f>
        <v>-905.955811663701</v>
      </c>
      <c r="I548" s="35" t="n">
        <f aca="false">$W$2*H548</f>
        <v>-407.680115248666</v>
      </c>
      <c r="J548" s="36" t="n">
        <v>1.047</v>
      </c>
      <c r="K548" s="35" t="n">
        <f aca="false">(J548-1)/10*$R$2^2*PI()/4</f>
        <v>38.4050277123391</v>
      </c>
      <c r="L548" s="35" t="n">
        <f aca="false">G548+K548</f>
        <v>-19461.500941065</v>
      </c>
      <c r="M548" s="37" t="n">
        <f aca="false">L548*TAN(C548*PI()/180)</f>
        <v>-406.877190037182</v>
      </c>
      <c r="N548" s="31"/>
    </row>
    <row r="549" customFormat="false" ht="12.75" hidden="false" customHeight="false" outlineLevel="0" collapsed="false">
      <c r="A549" s="32" t="n">
        <f aca="false">A548+1</f>
        <v>365</v>
      </c>
      <c r="B549" s="33" t="n">
        <f aca="false">S$2+P$2-SQRT(S$2^2-P$2^2*SIN(A549*PI()/180)^2)-P$2*COS(A549*PI()/180)</f>
        <v>0.208865736151644</v>
      </c>
      <c r="C549" s="34" t="n">
        <f aca="false">ASIN($P$2/$S$2*SIN(A549*PI()/180))*180/PI()</f>
        <v>1.49649620942016</v>
      </c>
      <c r="D549" s="33" t="n">
        <f aca="false">(P$2^2*(PI()*U$2/30)*SIN(A549*PI()/180)*COS(A549*PI()/180)/SQRT(S$2^2-P$2^2*SIN(A549*PI()/180)^2)+P$2*(PI()*U$2/30)*SIN(A549*PI()/180))/1000</f>
        <v>4.25645458264145</v>
      </c>
      <c r="E549" s="35" t="n">
        <f aca="false">-1*(PI()^2*U$2^2*P$2*COS(PI()*A549/180)/900+SQRT(2)*PI()^2*U$2^2*P$2^2*(4*(2*S$2^2-P$2^2)*COS(PI()*A549/90)+P$2^2*(COS(PI()*A549/45)+3))/(3600*(P$2^2*COS(PI()*A549/90)+2*S$2^2-P$2^2)^(3/2)))/1000</f>
        <v>-43236.1467240084</v>
      </c>
      <c r="F549" s="33" t="n">
        <f aca="false">E549/1000</f>
        <v>-43.2361467240084</v>
      </c>
      <c r="G549" s="35" t="n">
        <f aca="false">$W$2*E549</f>
        <v>-19456.2660258038</v>
      </c>
      <c r="H549" s="33" t="n">
        <f aca="false">E549*TAN(C549*PI()/180)</f>
        <v>-1129.53253197258</v>
      </c>
      <c r="I549" s="35" t="n">
        <f aca="false">$W$2*H549</f>
        <v>-508.289639387659</v>
      </c>
      <c r="J549" s="36" t="n">
        <v>1.061</v>
      </c>
      <c r="K549" s="35" t="n">
        <f aca="false">(J549-1)/10*$R$2^2*PI()/4</f>
        <v>49.844823201121</v>
      </c>
      <c r="L549" s="35" t="n">
        <f aca="false">G549+K549</f>
        <v>-19406.4212026027</v>
      </c>
      <c r="M549" s="37" t="n">
        <f aca="false">L549*TAN(C549*PI()/180)</f>
        <v>-506.987456986543</v>
      </c>
      <c r="N549" s="31"/>
    </row>
    <row r="550" customFormat="false" ht="12.75" hidden="false" customHeight="false" outlineLevel="0" collapsed="false">
      <c r="A550" s="32" t="n">
        <f aca="false">A549+1</f>
        <v>366</v>
      </c>
      <c r="B550" s="33" t="n">
        <f aca="false">S$2+P$2-SQRT(S$2^2-P$2^2*SIN(A550*PI()/180)^2)-P$2*COS(A550*PI()/180)</f>
        <v>0.300629832366823</v>
      </c>
      <c r="C550" s="34" t="n">
        <f aca="false">ASIN($P$2/$S$2*SIN(A550*PI()/180))*180/PI()</f>
        <v>1.79488171742585</v>
      </c>
      <c r="D550" s="33" t="n">
        <f aca="false">(P$2^2*(PI()*U$2/30)*SIN(A550*PI()/180)*COS(A550*PI()/180)/SQRT(S$2^2-P$2^2*SIN(A550*PI()/180)^2)+P$2*(PI()*U$2/30)*SIN(A550*PI()/180))/1000</f>
        <v>5.10309627928149</v>
      </c>
      <c r="E550" s="35" t="n">
        <f aca="false">-1*(PI()^2*U$2^2*P$2*COS(PI()*A550/180)/900+SQRT(2)*PI()^2*U$2^2*P$2^2*(4*(2*S$2^2-P$2^2)*COS(PI()*A550/90)+P$2^2*(COS(PI()*A550/45)+3))/(3600*(P$2^2*COS(PI()*A550/90)+2*S$2^2-P$2^2)^(3/2)))/1000</f>
        <v>-43117.7406263423</v>
      </c>
      <c r="F550" s="33" t="n">
        <f aca="false">E550/1000</f>
        <v>-43.1177406263423</v>
      </c>
      <c r="G550" s="35" t="n">
        <f aca="false">$W$2*E550</f>
        <v>-19402.983281854</v>
      </c>
      <c r="H550" s="33" t="n">
        <f aca="false">E550*TAN(C550*PI()/180)</f>
        <v>-1351.17404906005</v>
      </c>
      <c r="I550" s="35" t="n">
        <f aca="false">$W$2*H550</f>
        <v>-608.028322077021</v>
      </c>
      <c r="J550" s="36" t="n">
        <v>1.019</v>
      </c>
      <c r="K550" s="35" t="n">
        <f aca="false">(J550-1)/10*$R$2^2*PI()/4</f>
        <v>15.5254367347753</v>
      </c>
      <c r="L550" s="35" t="n">
        <f aca="false">G550+K550</f>
        <v>-19387.4578451193</v>
      </c>
      <c r="M550" s="37" t="n">
        <f aca="false">L550*TAN(C550*PI()/180)</f>
        <v>-607.54180383855</v>
      </c>
      <c r="N550" s="31"/>
    </row>
    <row r="551" customFormat="false" ht="12.75" hidden="false" customHeight="false" outlineLevel="0" collapsed="false">
      <c r="A551" s="32" t="n">
        <f aca="false">A550+1</f>
        <v>367</v>
      </c>
      <c r="B551" s="33" t="n">
        <f aca="false">S$2+P$2-SQRT(S$2^2-P$2^2*SIN(A551*PI()/180)^2)-P$2*COS(A551*PI()/180)</f>
        <v>0.408970614846979</v>
      </c>
      <c r="C551" s="34" t="n">
        <f aca="false">ASIN($P$2/$S$2*SIN(A551*PI()/180))*180/PI()</f>
        <v>2.09276891546479</v>
      </c>
      <c r="D551" s="33" t="n">
        <f aca="false">(P$2^2*(PI()*U$2/30)*SIN(A551*PI()/180)*COS(A551*PI()/180)/SQRT(S$2^2-P$2^2*SIN(A551*PI()/180)^2)+P$2*(PI()*U$2/30)*SIN(A551*PI()/180))/1000</f>
        <v>5.94720679288408</v>
      </c>
      <c r="E551" s="35" t="n">
        <f aca="false">-1*(PI()^2*U$2^2*P$2*COS(PI()*A551/180)/900+SQRT(2)*PI()^2*U$2^2*P$2^2*(4*(2*S$2^2-P$2^2)*COS(PI()*A551/90)+P$2^2*(COS(PI()*A551/45)+3))/(3600*(P$2^2*COS(PI()*A551/90)+2*S$2^2-P$2^2)^(3/2)))/1000</f>
        <v>-42977.9793824136</v>
      </c>
      <c r="F551" s="33" t="n">
        <f aca="false">E551/1000</f>
        <v>-42.9779793824136</v>
      </c>
      <c r="G551" s="35" t="n">
        <f aca="false">$W$2*E551</f>
        <v>-19340.0907220861</v>
      </c>
      <c r="H551" s="33" t="n">
        <f aca="false">E551*TAN(C551*PI()/180)</f>
        <v>-1570.49960547367</v>
      </c>
      <c r="I551" s="35" t="n">
        <f aca="false">$W$2*H551</f>
        <v>-706.72482246315</v>
      </c>
      <c r="J551" s="36" t="n">
        <v>1.019</v>
      </c>
      <c r="K551" s="35" t="n">
        <f aca="false">(J551-1)/10*$R$2^2*PI()/4</f>
        <v>15.5254367347753</v>
      </c>
      <c r="L551" s="35" t="n">
        <f aca="false">G551+K551</f>
        <v>-19324.5652853513</v>
      </c>
      <c r="M551" s="37" t="n">
        <f aca="false">L551*TAN(C551*PI()/180)</f>
        <v>-706.157492574283</v>
      </c>
      <c r="N551" s="31"/>
    </row>
    <row r="552" customFormat="false" ht="12.75" hidden="false" customHeight="false" outlineLevel="0" collapsed="false">
      <c r="A552" s="32" t="n">
        <f aca="false">A551+1</f>
        <v>368</v>
      </c>
      <c r="B552" s="33" t="n">
        <f aca="false">S$2+P$2-SQRT(S$2^2-P$2^2*SIN(A552*PI()/180)^2)-P$2*COS(A552*PI()/180)</f>
        <v>0.53383435271018</v>
      </c>
      <c r="C552" s="34" t="n">
        <f aca="false">ASIN($P$2/$S$2*SIN(A552*PI()/180))*180/PI()</f>
        <v>2.39007482820437</v>
      </c>
      <c r="D552" s="33" t="n">
        <f aca="false">(P$2^2*(PI()*U$2/30)*SIN(A552*PI()/180)*COS(A552*PI()/180)/SQRT(S$2^2-P$2^2*SIN(A552*PI()/180)^2)+P$2*(PI()*U$2/30)*SIN(A552*PI()/180))/1000</f>
        <v>6.78836822270463</v>
      </c>
      <c r="E552" s="35" t="n">
        <f aca="false">-1*(PI()^2*U$2^2*P$2*COS(PI()*A552/180)/900+SQRT(2)*PI()^2*U$2^2*P$2^2*(4*(2*S$2^2-P$2^2)*COS(PI()*A552/90)+P$2^2*(COS(PI()*A552/45)+3))/(3600*(P$2^2*COS(PI()*A552/90)+2*S$2^2-P$2^2)^(3/2)))/1000</f>
        <v>-42816.9496325928</v>
      </c>
      <c r="F552" s="33" t="n">
        <f aca="false">E552/1000</f>
        <v>-42.8169496325928</v>
      </c>
      <c r="G552" s="35" t="n">
        <f aca="false">$W$2*E552</f>
        <v>-19267.6273346667</v>
      </c>
      <c r="H552" s="33" t="n">
        <f aca="false">E552*TAN(C552*PI()/180)</f>
        <v>-1787.13186834492</v>
      </c>
      <c r="I552" s="35" t="n">
        <f aca="false">$W$2*H552</f>
        <v>-804.209340755214</v>
      </c>
      <c r="J552" s="36" t="n">
        <v>1.019</v>
      </c>
      <c r="K552" s="35" t="n">
        <f aca="false">(J552-1)/10*$R$2^2*PI()/4</f>
        <v>15.5254367347753</v>
      </c>
      <c r="L552" s="35" t="n">
        <f aca="false">G552+K552</f>
        <v>-19252.101897932</v>
      </c>
      <c r="M552" s="37" t="n">
        <f aca="false">L552*TAN(C552*PI()/180)</f>
        <v>-803.561326289056</v>
      </c>
      <c r="N552" s="31"/>
    </row>
    <row r="553" customFormat="false" ht="12.75" hidden="false" customHeight="false" outlineLevel="0" collapsed="false">
      <c r="A553" s="32" t="n">
        <f aca="false">A552+1</f>
        <v>369</v>
      </c>
      <c r="B553" s="33" t="n">
        <f aca="false">S$2+P$2-SQRT(S$2^2-P$2^2*SIN(A553*PI()/180)^2)-P$2*COS(A553*PI()/180)</f>
        <v>0.675159138452521</v>
      </c>
      <c r="C553" s="34" t="n">
        <f aca="false">ASIN($P$2/$S$2*SIN(A553*PI()/180))*180/PI()</f>
        <v>2.6867165166735</v>
      </c>
      <c r="D553" s="33" t="n">
        <f aca="false">(P$2^2*(PI()*U$2/30)*SIN(A553*PI()/180)*COS(A553*PI()/180)/SQRT(S$2^2-P$2^2*SIN(A553*PI()/180)^2)+P$2*(PI()*U$2/30)*SIN(A553*PI()/180))/1000</f>
        <v>7.62616449765802</v>
      </c>
      <c r="E553" s="35" t="n">
        <f aca="false">-1*(PI()^2*U$2^2*P$2*COS(PI()*A553/180)/900+SQRT(2)*PI()^2*U$2^2*P$2^2*(4*(2*S$2^2-P$2^2)*COS(PI()*A553/90)+P$2^2*(COS(PI()*A553/45)+3))/(3600*(P$2^2*COS(PI()*A553/90)+2*S$2^2-P$2^2)^(3/2)))/1000</f>
        <v>-42634.7513626613</v>
      </c>
      <c r="F553" s="33" t="n">
        <f aca="false">E553/1000</f>
        <v>-42.6347513626613</v>
      </c>
      <c r="G553" s="35" t="n">
        <f aca="false">$W$2*E553</f>
        <v>-19185.6381131976</v>
      </c>
      <c r="H553" s="33" t="n">
        <f aca="false">E553*TAN(C553*PI()/180)</f>
        <v>-2000.69749786219</v>
      </c>
      <c r="I553" s="35" t="n">
        <f aca="false">$W$2*H553</f>
        <v>-900.313874037984</v>
      </c>
      <c r="J553" s="36" t="n">
        <v>0.991</v>
      </c>
      <c r="K553" s="35" t="n">
        <f aca="false">(J553-1)/10*$R$2^2*PI()/4</f>
        <v>-7.35415424278835</v>
      </c>
      <c r="L553" s="35" t="n">
        <f aca="false">G553+K553</f>
        <v>-19192.9922674404</v>
      </c>
      <c r="M553" s="37" t="n">
        <f aca="false">L553*TAN(C553*PI()/180)</f>
        <v>-900.658978384138</v>
      </c>
      <c r="N553" s="31"/>
    </row>
    <row r="554" customFormat="false" ht="12.75" hidden="false" customHeight="false" outlineLevel="0" collapsed="false">
      <c r="A554" s="32" t="n">
        <f aca="false">A553+1</f>
        <v>370</v>
      </c>
      <c r="B554" s="33" t="n">
        <f aca="false">S$2+P$2-SQRT(S$2^2-P$2^2*SIN(A554*PI()/180)^2)-P$2*COS(A554*PI()/180)</f>
        <v>0.832874926389536</v>
      </c>
      <c r="C554" s="34" t="n">
        <f aca="false">ASIN($P$2/$S$2*SIN(A554*PI()/180))*180/PI()</f>
        <v>2.98261108426421</v>
      </c>
      <c r="D554" s="33" t="n">
        <f aca="false">(P$2^2*(PI()*U$2/30)*SIN(A554*PI()/180)*COS(A554*PI()/180)/SQRT(S$2^2-P$2^2*SIN(A554*PI()/180)^2)+P$2*(PI()*U$2/30)*SIN(A554*PI()/180))/1000</f>
        <v>8.4601816380467</v>
      </c>
      <c r="E554" s="35" t="n">
        <f aca="false">-1*(PI()^2*U$2^2*P$2*COS(PI()*A554/180)/900+SQRT(2)*PI()^2*U$2^2*P$2^2*(4*(2*S$2^2-P$2^2)*COS(PI()*A554/90)+P$2^2*(COS(PI()*A554/45)+3))/(3600*(P$2^2*COS(PI()*A554/90)+2*S$2^2-P$2^2)^(3/2)))/1000</f>
        <v>-42431.4979093034</v>
      </c>
      <c r="F554" s="33" t="n">
        <f aca="false">E554/1000</f>
        <v>-42.4314979093034</v>
      </c>
      <c r="G554" s="35" t="n">
        <f aca="false">$W$2*E554</f>
        <v>-19094.1740591865</v>
      </c>
      <c r="H554" s="33" t="n">
        <f aca="false">E554*TAN(C554*PI()/180)</f>
        <v>-2210.82771456247</v>
      </c>
      <c r="I554" s="35" t="n">
        <f aca="false">$W$2*H554</f>
        <v>-994.872471553112</v>
      </c>
      <c r="J554" s="36" t="n">
        <v>0.991</v>
      </c>
      <c r="K554" s="35" t="n">
        <f aca="false">(J554-1)/10*$R$2^2*PI()/4</f>
        <v>-7.35415424278835</v>
      </c>
      <c r="L554" s="35" t="n">
        <f aca="false">G554+K554</f>
        <v>-19101.5282134293</v>
      </c>
      <c r="M554" s="37" t="n">
        <f aca="false">L554*TAN(C554*PI()/180)</f>
        <v>-995.255648410358</v>
      </c>
      <c r="N554" s="31"/>
    </row>
    <row r="555" customFormat="false" ht="12.75" hidden="false" customHeight="false" outlineLevel="0" collapsed="false">
      <c r="A555" s="32" t="n">
        <f aca="false">A554+1</f>
        <v>371</v>
      </c>
      <c r="B555" s="33" t="n">
        <f aca="false">S$2+P$2-SQRT(S$2^2-P$2^2*SIN(A555*PI()/180)^2)-P$2*COS(A555*PI()/180)</f>
        <v>1.00690357623076</v>
      </c>
      <c r="C555" s="34" t="n">
        <f aca="false">ASIN($P$2/$S$2*SIN(A555*PI()/180))*180/PI()</f>
        <v>3.27767568305491</v>
      </c>
      <c r="D555" s="33" t="n">
        <f aca="false">(P$2^2*(PI()*U$2/30)*SIN(A555*PI()/180)*COS(A555*PI()/180)/SQRT(S$2^2-P$2^2*SIN(A555*PI()/180)^2)+P$2*(PI()*U$2/30)*SIN(A555*PI()/180))/1000</f>
        <v>9.2900080173959</v>
      </c>
      <c r="E555" s="35" t="n">
        <f aca="false">-1*(PI()^2*U$2^2*P$2*COS(PI()*A555/180)/900+SQRT(2)*PI()^2*U$2^2*P$2^2*(4*(2*S$2^2-P$2^2)*COS(PI()*A555/90)+P$2^2*(COS(PI()*A555/45)+3))/(3600*(P$2^2*COS(PI()*A555/90)+2*S$2^2-P$2^2)^(3/2)))/1000</f>
        <v>-42207.3159653832</v>
      </c>
      <c r="F555" s="33" t="n">
        <f aca="false">E555/1000</f>
        <v>-42.2073159653832</v>
      </c>
      <c r="G555" s="35" t="n">
        <f aca="false">$W$2*E555</f>
        <v>-18993.2921844225</v>
      </c>
      <c r="H555" s="33" t="n">
        <f aca="false">E555*TAN(C555*PI()/180)</f>
        <v>-2417.15886518625</v>
      </c>
      <c r="I555" s="35" t="n">
        <f aca="false">$W$2*H555</f>
        <v>-1087.72148933381</v>
      </c>
      <c r="J555" s="36" t="n">
        <v>0.963</v>
      </c>
      <c r="K555" s="35" t="n">
        <f aca="false">(J555-1)/10*$R$2^2*PI()/4</f>
        <v>-30.2337452203521</v>
      </c>
      <c r="L555" s="35" t="n">
        <f aca="false">G555+K555</f>
        <v>-19023.5259296428</v>
      </c>
      <c r="M555" s="37" t="n">
        <f aca="false">L555*TAN(C555*PI()/180)</f>
        <v>-1089.45293715549</v>
      </c>
      <c r="N555" s="31"/>
    </row>
    <row r="556" customFormat="false" ht="12.75" hidden="false" customHeight="false" outlineLevel="0" collapsed="false">
      <c r="A556" s="32" t="n">
        <f aca="false">A555+1</f>
        <v>372</v>
      </c>
      <c r="B556" s="33" t="n">
        <f aca="false">S$2+P$2-SQRT(S$2^2-P$2^2*SIN(A556*PI()/180)^2)-P$2*COS(A556*PI()/180)</f>
        <v>1.19715890178895</v>
      </c>
      <c r="C556" s="34" t="n">
        <f aca="false">ASIN($P$2/$S$2*SIN(A556*PI()/180))*180/PI()</f>
        <v>3.57182752049365</v>
      </c>
      <c r="D556" s="33" t="n">
        <f aca="false">(P$2^2*(PI()*U$2/30)*SIN(A556*PI()/180)*COS(A556*PI()/180)/SQRT(S$2^2-P$2^2*SIN(A556*PI()/180)^2)+P$2*(PI()*U$2/30)*SIN(A556*PI()/180))/1000</f>
        <v>10.1152346243865</v>
      </c>
      <c r="E556" s="35" t="n">
        <f aca="false">-1*(PI()^2*U$2^2*P$2*COS(PI()*A556/180)/900+SQRT(2)*PI()^2*U$2^2*P$2^2*(4*(2*S$2^2-P$2^2)*COS(PI()*A556/90)+P$2^2*(COS(PI()*A556/45)+3))/(3600*(P$2^2*COS(PI()*A556/90)+2*S$2^2-P$2^2)^(3/2)))/1000</f>
        <v>-41962.3455846554</v>
      </c>
      <c r="F556" s="33" t="n">
        <f aca="false">E556/1000</f>
        <v>-41.9623455846554</v>
      </c>
      <c r="G556" s="35" t="n">
        <f aca="false">$W$2*E556</f>
        <v>-18883.0555130949</v>
      </c>
      <c r="H556" s="33" t="n">
        <f aca="false">E556*TAN(C556*PI()/180)</f>
        <v>-2619.33298680406</v>
      </c>
      <c r="I556" s="35" t="n">
        <f aca="false">$W$2*H556</f>
        <v>-1178.69984406183</v>
      </c>
      <c r="J556" s="36" t="n">
        <v>0.78125</v>
      </c>
      <c r="K556" s="35" t="n">
        <f aca="false">(J556-1)/10*$R$2^2*PI()/4</f>
        <v>-178.746804512217</v>
      </c>
      <c r="L556" s="35" t="n">
        <f aca="false">G556+K556</f>
        <v>-19061.8023176072</v>
      </c>
      <c r="M556" s="37" t="n">
        <f aca="false">L556*TAN(C556*PI()/180)</f>
        <v>-1189.85740436551</v>
      </c>
      <c r="N556" s="31"/>
    </row>
    <row r="557" customFormat="false" ht="12.75" hidden="false" customHeight="false" outlineLevel="0" collapsed="false">
      <c r="A557" s="32" t="n">
        <f aca="false">A556+1</f>
        <v>373</v>
      </c>
      <c r="B557" s="33" t="n">
        <f aca="false">S$2+P$2-SQRT(S$2^2-P$2^2*SIN(A557*PI()/180)^2)-P$2*COS(A557*PI()/180)</f>
        <v>1.40354672482666</v>
      </c>
      <c r="C557" s="34" t="n">
        <f aca="false">ASIN($P$2/$S$2*SIN(A557*PI()/180))*180/PI()</f>
        <v>3.86498386648069</v>
      </c>
      <c r="D557" s="33" t="n">
        <f aca="false">(P$2^2*(PI()*U$2/30)*SIN(A557*PI()/180)*COS(A557*PI()/180)/SQRT(S$2^2-P$2^2*SIN(A557*PI()/180)^2)+P$2*(PI()*U$2/30)*SIN(A557*PI()/180))/1000</f>
        <v>10.9354553248726</v>
      </c>
      <c r="E557" s="35" t="n">
        <f aca="false">-1*(PI()^2*U$2^2*P$2*COS(PI()*A557/180)/900+SQRT(2)*PI()^2*U$2^2*P$2^2*(4*(2*S$2^2-P$2^2)*COS(PI()*A557/90)+P$2^2*(COS(PI()*A557/45)+3))/(3600*(P$2^2*COS(PI()*A557/90)+2*S$2^2-P$2^2)^(3/2)))/1000</f>
        <v>-41696.7401855108</v>
      </c>
      <c r="F557" s="33" t="n">
        <f aca="false">E557/1000</f>
        <v>-41.6967401855108</v>
      </c>
      <c r="G557" s="35" t="n">
        <f aca="false">$W$2*E557</f>
        <v>-18763.5330834798</v>
      </c>
      <c r="H557" s="33" t="n">
        <f aca="false">E557*TAN(C557*PI()/180)</f>
        <v>-2816.99836888603</v>
      </c>
      <c r="I557" s="35" t="n">
        <f aca="false">$W$2*H557</f>
        <v>-1267.64926599872</v>
      </c>
      <c r="J557" s="36" t="n">
        <v>0.73925</v>
      </c>
      <c r="K557" s="35" t="n">
        <f aca="false">(J557-1)/10*$R$2^2*PI()/4</f>
        <v>-213.066190978562</v>
      </c>
      <c r="L557" s="35" t="n">
        <f aca="false">G557+K557</f>
        <v>-18976.5992744584</v>
      </c>
      <c r="M557" s="37" t="n">
        <f aca="false">L557*TAN(C557*PI()/180)</f>
        <v>-1282.04384720053</v>
      </c>
      <c r="N557" s="31"/>
    </row>
    <row r="558" customFormat="false" ht="12.75" hidden="false" customHeight="false" outlineLevel="0" collapsed="false">
      <c r="A558" s="32" t="n">
        <f aca="false">A557+1</f>
        <v>374</v>
      </c>
      <c r="B558" s="33" t="n">
        <f aca="false">S$2+P$2-SQRT(S$2^2-P$2^2*SIN(A558*PI()/180)^2)-P$2*COS(A558*PI()/180)</f>
        <v>1.62596493404031</v>
      </c>
      <c r="C558" s="34" t="n">
        <f aca="false">ASIN($P$2/$S$2*SIN(A558*PI()/180))*180/PI()</f>
        <v>4.15706206088786</v>
      </c>
      <c r="D558" s="33" t="n">
        <f aca="false">(P$2^2*(PI()*U$2/30)*SIN(A558*PI()/180)*COS(A558*PI()/180)/SQRT(S$2^2-P$2^2*SIN(A558*PI()/180)^2)+P$2*(PI()*U$2/30)*SIN(A558*PI()/180))/1000</f>
        <v>11.750267123958</v>
      </c>
      <c r="E558" s="35" t="n">
        <f aca="false">-1*(PI()^2*U$2^2*P$2*COS(PI()*A558/180)/900+SQRT(2)*PI()^2*U$2^2*P$2^2*(4*(2*S$2^2-P$2^2)*COS(PI()*A558/90)+P$2^2*(COS(PI()*A558/45)+3))/(3600*(P$2^2*COS(PI()*A558/90)+2*S$2^2-P$2^2)^(3/2)))/1000</f>
        <v>-41410.6665533216</v>
      </c>
      <c r="F558" s="33" t="n">
        <f aca="false">E558/1000</f>
        <v>-41.4106665533217</v>
      </c>
      <c r="G558" s="35" t="n">
        <f aca="false">$W$2*E558</f>
        <v>-18634.7999489947</v>
      </c>
      <c r="H558" s="33" t="n">
        <f aca="false">E558*TAN(C558*PI()/180)</f>
        <v>-3009.81011294208</v>
      </c>
      <c r="I558" s="35" t="n">
        <f aca="false">$W$2*H558</f>
        <v>-1354.41455082394</v>
      </c>
      <c r="J558" s="36" t="n">
        <v>0.68325</v>
      </c>
      <c r="K558" s="35" t="n">
        <f aca="false">(J558-1)/10*$R$2^2*PI()/4</f>
        <v>-258.82537293369</v>
      </c>
      <c r="L558" s="35" t="n">
        <f aca="false">G558+K558</f>
        <v>-18893.6253219284</v>
      </c>
      <c r="M558" s="37" t="n">
        <f aca="false">L558*TAN(C558*PI()/180)</f>
        <v>-1373.22649687022</v>
      </c>
      <c r="N558" s="31"/>
    </row>
    <row r="559" customFormat="false" ht="12.75" hidden="false" customHeight="false" outlineLevel="0" collapsed="false">
      <c r="A559" s="32" t="n">
        <f aca="false">A558+1</f>
        <v>375</v>
      </c>
      <c r="B559" s="33" t="n">
        <f aca="false">S$2+P$2-SQRT(S$2^2-P$2^2*SIN(A559*PI()/180)^2)-P$2*COS(A559*PI()/180)</f>
        <v>1.8643035491841</v>
      </c>
      <c r="C559" s="34" t="n">
        <f aca="false">ASIN($P$2/$S$2*SIN(A559*PI()/180))*180/PI()</f>
        <v>4.44797952155313</v>
      </c>
      <c r="D559" s="33" t="n">
        <f aca="false">(P$2^2*(PI()*U$2/30)*SIN(A559*PI()/180)*COS(A559*PI()/180)/SQRT(S$2^2-P$2^2*SIN(A559*PI()/180)^2)+P$2*(PI()*U$2/30)*SIN(A559*PI()/180))/1000</f>
        <v>12.5592704281025</v>
      </c>
      <c r="E559" s="35" t="n">
        <f aca="false">-1*(PI()^2*U$2^2*P$2*COS(PI()*A559/180)/900+SQRT(2)*PI()^2*U$2^2*P$2^2*(4*(2*S$2^2-P$2^2)*COS(PI()*A559/90)+P$2^2*(COS(PI()*A559/45)+3))/(3600*(P$2^2*COS(PI()*A559/90)+2*S$2^2-P$2^2)^(3/2)))/1000</f>
        <v>-41104.3048409086</v>
      </c>
      <c r="F559" s="33" t="n">
        <f aca="false">E559/1000</f>
        <v>-41.1043048409086</v>
      </c>
      <c r="G559" s="35" t="n">
        <f aca="false">$W$2*E559</f>
        <v>-18496.9371784089</v>
      </c>
      <c r="H559" s="33" t="n">
        <f aca="false">E559*TAN(C559*PI()/180)</f>
        <v>-3197.43068931566</v>
      </c>
      <c r="I559" s="35" t="n">
        <f aca="false">$W$2*H559</f>
        <v>-1438.84381019205</v>
      </c>
      <c r="J559" s="36" t="n">
        <v>0.71125</v>
      </c>
      <c r="K559" s="35" t="n">
        <f aca="false">(J559-1)/10*$R$2^2*PI()/4</f>
        <v>-235.945781956126</v>
      </c>
      <c r="L559" s="35" t="n">
        <f aca="false">G559+K559</f>
        <v>-18732.882960365</v>
      </c>
      <c r="M559" s="37" t="n">
        <f aca="false">L559*TAN(C559*PI()/180)</f>
        <v>-1457.19761248018</v>
      </c>
      <c r="N559" s="31"/>
    </row>
    <row r="560" customFormat="false" ht="12.75" hidden="false" customHeight="false" outlineLevel="0" collapsed="false">
      <c r="A560" s="32" t="n">
        <f aca="false">A559+1</f>
        <v>376</v>
      </c>
      <c r="B560" s="33" t="n">
        <f aca="false">S$2+P$2-SQRT(S$2^2-P$2^2*SIN(A560*PI()/180)^2)-P$2*COS(A560*PI()/180)</f>
        <v>2.1184447903327</v>
      </c>
      <c r="C560" s="34" t="n">
        <f aca="false">ASIN($P$2/$S$2*SIN(A560*PI()/180))*180/PI()</f>
        <v>4.73765375278723</v>
      </c>
      <c r="D560" s="33" t="n">
        <f aca="false">(P$2^2*(PI()*U$2/30)*SIN(A560*PI()/180)*COS(A560*PI()/180)/SQRT(S$2^2-P$2^2*SIN(A560*PI()/180)^2)+P$2*(PI()*U$2/30)*SIN(A560*PI()/180))/1000</f>
        <v>13.3620693072142</v>
      </c>
      <c r="E560" s="35" t="n">
        <f aca="false">-1*(PI()^2*U$2^2*P$2*COS(PI()*A560/180)/900+SQRT(2)*PI()^2*U$2^2*P$2^2*(4*(2*S$2^2-P$2^2)*COS(PI()*A560/90)+P$2^2*(COS(PI()*A560/45)+3))/(3600*(P$2^2*COS(PI()*A560/90)+2*S$2^2-P$2^2)^(3/2)))/1000</f>
        <v>-40777.8485666088</v>
      </c>
      <c r="F560" s="33" t="n">
        <f aca="false">E560/1000</f>
        <v>-40.7778485666088</v>
      </c>
      <c r="G560" s="35" t="n">
        <f aca="false">$W$2*E560</f>
        <v>-18350.031854974</v>
      </c>
      <c r="H560" s="33" t="n">
        <f aca="false">E560*TAN(C560*PI()/180)</f>
        <v>-3379.53049066349</v>
      </c>
      <c r="I560" s="35" t="n">
        <f aca="false">$W$2*H560</f>
        <v>-1520.78872079857</v>
      </c>
      <c r="J560" s="36" t="n">
        <v>0.66925</v>
      </c>
      <c r="K560" s="35" t="n">
        <f aca="false">(J560-1)/10*$R$2^2*PI()/4</f>
        <v>-270.265168422472</v>
      </c>
      <c r="L560" s="35" t="n">
        <f aca="false">G560+K560</f>
        <v>-18620.2970233965</v>
      </c>
      <c r="M560" s="37" t="n">
        <f aca="false">L560*TAN(C560*PI()/180)</f>
        <v>-1543.18738598946</v>
      </c>
      <c r="N560" s="31"/>
    </row>
    <row r="561" customFormat="false" ht="12.75" hidden="false" customHeight="false" outlineLevel="0" collapsed="false">
      <c r="A561" s="32" t="n">
        <f aca="false">A560+1</f>
        <v>377</v>
      </c>
      <c r="B561" s="33" t="n">
        <f aca="false">S$2+P$2-SQRT(S$2^2-P$2^2*SIN(A561*PI()/180)^2)-P$2*COS(A561*PI()/180)</f>
        <v>2.38826315228249</v>
      </c>
      <c r="C561" s="34" t="n">
        <f aca="false">ASIN($P$2/$S$2*SIN(A561*PI()/180))*180/PI()</f>
        <v>5.0260023544284</v>
      </c>
      <c r="D561" s="33" t="n">
        <f aca="false">(P$2^2*(PI()*U$2/30)*SIN(A561*PI()/180)*COS(A561*PI()/180)/SQRT(S$2^2-P$2^2*SIN(A561*PI()/180)^2)+P$2*(PI()*U$2/30)*SIN(A561*PI()/180))/1000</f>
        <v>14.1582717566754</v>
      </c>
      <c r="E561" s="35" t="n">
        <f aca="false">-1*(PI()^2*U$2^2*P$2*COS(PI()*A561/180)/900+SQRT(2)*PI()^2*U$2^2*P$2^2*(4*(2*S$2^2-P$2^2)*COS(PI()*A561/90)+P$2^2*(COS(PI()*A561/45)+3))/(3600*(P$2^2*COS(PI()*A561/90)+2*S$2^2-P$2^2)^(3/2)))/1000</f>
        <v>-40431.5046093886</v>
      </c>
      <c r="F561" s="33" t="n">
        <f aca="false">E561/1000</f>
        <v>-40.4315046093886</v>
      </c>
      <c r="G561" s="35" t="n">
        <f aca="false">$W$2*E561</f>
        <v>-18194.1770742249</v>
      </c>
      <c r="H561" s="33" t="n">
        <f aca="false">E561*TAN(C561*PI()/180)</f>
        <v>-3555.78838160092</v>
      </c>
      <c r="I561" s="35" t="n">
        <f aca="false">$W$2*H561</f>
        <v>-1600.10477172042</v>
      </c>
      <c r="J561" s="36" t="n">
        <v>0.66925</v>
      </c>
      <c r="K561" s="35" t="n">
        <f aca="false">(J561-1)/10*$R$2^2*PI()/4</f>
        <v>-270.265168422472</v>
      </c>
      <c r="L561" s="35" t="n">
        <f aca="false">G561+K561</f>
        <v>-18464.4422426474</v>
      </c>
      <c r="M561" s="37" t="n">
        <f aca="false">L561*TAN(C561*PI()/180)</f>
        <v>-1623.87350739109</v>
      </c>
      <c r="N561" s="31"/>
    </row>
    <row r="562" customFormat="false" ht="12.75" hidden="false" customHeight="false" outlineLevel="0" collapsed="false">
      <c r="A562" s="32" t="n">
        <f aca="false">A561+1</f>
        <v>378</v>
      </c>
      <c r="B562" s="33" t="n">
        <f aca="false">S$2+P$2-SQRT(S$2^2-P$2^2*SIN(A562*PI()/180)^2)-P$2*COS(A562*PI()/180)</f>
        <v>2.6736254840899</v>
      </c>
      <c r="C562" s="34" t="n">
        <f aca="false">ASIN($P$2/$S$2*SIN(A562*PI()/180))*180/PI()</f>
        <v>5.31294303148186</v>
      </c>
      <c r="D562" s="33" t="n">
        <f aca="false">(P$2^2*(PI()*U$2/30)*SIN(A562*PI()/180)*COS(A562*PI()/180)/SQRT(S$2^2-P$2^2*SIN(A562*PI()/180)^2)+P$2*(PI()*U$2/30)*SIN(A562*PI()/180))/1000</f>
        <v>14.9474899592396</v>
      </c>
      <c r="E562" s="35" t="n">
        <f aca="false">-1*(PI()^2*U$2^2*P$2*COS(PI()*A562/180)/900+SQRT(2)*PI()^2*U$2^2*P$2^2*(4*(2*S$2^2-P$2^2)*COS(PI()*A562/90)+P$2^2*(COS(PI()*A562/45)+3))/(3600*(P$2^2*COS(PI()*A562/90)+2*S$2^2-P$2^2)^(3/2)))/1000</f>
        <v>-40065.4932004002</v>
      </c>
      <c r="F562" s="33" t="n">
        <f aca="false">E562/1000</f>
        <v>-40.0654932004002</v>
      </c>
      <c r="G562" s="35" t="n">
        <f aca="false">$W$2*E562</f>
        <v>-18029.4719401801</v>
      </c>
      <c r="H562" s="33" t="n">
        <f aca="false">E562*TAN(C562*PI()/180)</f>
        <v>-3725.89224393725</v>
      </c>
      <c r="I562" s="35" t="n">
        <f aca="false">$W$2*H562</f>
        <v>-1676.65150977176</v>
      </c>
      <c r="J562" s="36" t="n">
        <v>0.65525</v>
      </c>
      <c r="K562" s="35" t="n">
        <f aca="false">(J562-1)/10*$R$2^2*PI()/4</f>
        <v>-281.704963911254</v>
      </c>
      <c r="L562" s="35" t="n">
        <f aca="false">G562+K562</f>
        <v>-18311.1769040913</v>
      </c>
      <c r="M562" s="37" t="n">
        <f aca="false">L562*TAN(C562*PI()/180)</f>
        <v>-1702.84867487006</v>
      </c>
      <c r="N562" s="31"/>
    </row>
    <row r="563" customFormat="false" ht="12.75" hidden="false" customHeight="false" outlineLevel="0" collapsed="false">
      <c r="A563" s="32" t="n">
        <f aca="false">A562+1</f>
        <v>379</v>
      </c>
      <c r="B563" s="33" t="n">
        <f aca="false">S$2+P$2-SQRT(S$2^2-P$2^2*SIN(A563*PI()/180)^2)-P$2*COS(A563*PI()/180)</f>
        <v>2.97439107374223</v>
      </c>
      <c r="C563" s="34" t="n">
        <f aca="false">ASIN($P$2/$S$2*SIN(A563*PI()/180))*180/PI()</f>
        <v>5.59839360437823</v>
      </c>
      <c r="D563" s="33" t="n">
        <f aca="false">(P$2^2*(PI()*U$2/30)*SIN(A563*PI()/180)*COS(A563*PI()/180)/SQRT(S$2^2-P$2^2*SIN(A563*PI()/180)^2)+P$2*(PI()*U$2/30)*SIN(A563*PI()/180))/1000</f>
        <v>15.7293405467227</v>
      </c>
      <c r="E563" s="35" t="n">
        <f aca="false">-1*(PI()^2*U$2^2*P$2*COS(PI()*A563/180)/900+SQRT(2)*PI()^2*U$2^2*P$2^2*(4*(2*S$2^2-P$2^2)*COS(PI()*A563/90)+P$2^2*(COS(PI()*A563/45)+3))/(3600*(P$2^2*COS(PI()*A563/90)+2*S$2^2-P$2^2)^(3/2)))/1000</f>
        <v>-39680.0479103461</v>
      </c>
      <c r="F563" s="33" t="n">
        <f aca="false">E563/1000</f>
        <v>-39.6800479103461</v>
      </c>
      <c r="G563" s="35" t="n">
        <f aca="false">$W$2*E563</f>
        <v>-17856.0215596558</v>
      </c>
      <c r="H563" s="33" t="n">
        <f aca="false">E563*TAN(C563*PI()/180)</f>
        <v>-3889.53951686553</v>
      </c>
      <c r="I563" s="35" t="n">
        <f aca="false">$W$2*H563</f>
        <v>-1750.29278258949</v>
      </c>
      <c r="J563" s="36" t="n">
        <v>0.65525</v>
      </c>
      <c r="K563" s="35" t="n">
        <f aca="false">(J563-1)/10*$R$2^2*PI()/4</f>
        <v>-281.704963911254</v>
      </c>
      <c r="L563" s="35" t="n">
        <f aca="false">G563+K563</f>
        <v>-18137.726523567</v>
      </c>
      <c r="M563" s="37" t="n">
        <f aca="false">L563*TAN(C563*PI()/180)</f>
        <v>-1777.90622175936</v>
      </c>
      <c r="N563" s="31"/>
    </row>
    <row r="564" customFormat="false" ht="12.75" hidden="false" customHeight="false" outlineLevel="0" collapsed="false">
      <c r="A564" s="32" t="n">
        <f aca="false">A563+1</f>
        <v>380</v>
      </c>
      <c r="B564" s="33" t="n">
        <f aca="false">S$2+P$2-SQRT(S$2^2-P$2^2*SIN(A564*PI()/180)^2)-P$2*COS(A564*PI()/180)</f>
        <v>3.29041173795796</v>
      </c>
      <c r="C564" s="34" t="n">
        <f aca="false">ASIN($P$2/$S$2*SIN(A564*PI()/180))*180/PI()</f>
        <v>5.88227201988548</v>
      </c>
      <c r="D564" s="33" t="n">
        <f aca="false">(P$2^2*(PI()*U$2/30)*SIN(A564*PI()/180)*COS(A564*PI()/180)/SQRT(S$2^2-P$2^2*SIN(A564*PI()/180)^2)+P$2*(PI()*U$2/30)*SIN(A564*PI()/180))/1000</f>
        <v>16.5034448613994</v>
      </c>
      <c r="E564" s="35" t="n">
        <f aca="false">-1*(PI()^2*U$2^2*P$2*COS(PI()*A564/180)/900+SQRT(2)*PI()^2*U$2^2*P$2^2*(4*(2*S$2^2-P$2^2)*COS(PI()*A564/90)+P$2^2*(COS(PI()*A564/45)+3))/(3600*(P$2^2*COS(PI()*A564/90)+2*S$2^2-P$2^2)^(3/2)))/1000</f>
        <v>-39275.4156319755</v>
      </c>
      <c r="F564" s="33" t="n">
        <f aca="false">E564/1000</f>
        <v>-39.2754156319755</v>
      </c>
      <c r="G564" s="35" t="n">
        <f aca="false">$W$2*E564</f>
        <v>-17673.937034389</v>
      </c>
      <c r="H564" s="33" t="n">
        <f aca="false">E564*TAN(C564*PI()/180)</f>
        <v>-4046.43773141073</v>
      </c>
      <c r="I564" s="35" t="n">
        <f aca="false">$W$2*H564</f>
        <v>-1820.89697913483</v>
      </c>
      <c r="J564" s="36" t="n">
        <v>0.66925</v>
      </c>
      <c r="K564" s="35" t="n">
        <f aca="false">(J564-1)/10*$R$2^2*PI()/4</f>
        <v>-270.265168422472</v>
      </c>
      <c r="L564" s="35" t="n">
        <f aca="false">G564+K564</f>
        <v>-17944.2022028114</v>
      </c>
      <c r="M564" s="37" t="n">
        <f aca="false">L564*TAN(C564*PI()/180)</f>
        <v>-1848.7416539115</v>
      </c>
      <c r="N564" s="31"/>
    </row>
    <row r="565" customFormat="false" ht="12.75" hidden="false" customHeight="false" outlineLevel="0" collapsed="false">
      <c r="A565" s="32" t="n">
        <f aca="false">A564+1</f>
        <v>381</v>
      </c>
      <c r="B565" s="33" t="n">
        <f aca="false">S$2+P$2-SQRT(S$2^2-P$2^2*SIN(A565*PI()/180)^2)-P$2*COS(A565*PI()/180)</f>
        <v>3.62153191710774</v>
      </c>
      <c r="C565" s="34" t="n">
        <f aca="false">ASIN($P$2/$S$2*SIN(A565*PI()/180))*180/PI()</f>
        <v>6.16449636270737</v>
      </c>
      <c r="D565" s="33" t="n">
        <f aca="false">(P$2^2*(PI()*U$2/30)*SIN(A565*PI()/180)*COS(A565*PI()/180)/SQRT(S$2^2-P$2^2*SIN(A565*PI()/180)^2)+P$2*(PI()*U$2/30)*SIN(A565*PI()/180))/1000</f>
        <v>17.2694292170031</v>
      </c>
      <c r="E565" s="35" t="n">
        <f aca="false">-1*(PI()^2*U$2^2*P$2*COS(PI()*A565/180)/900+SQRT(2)*PI()^2*U$2^2*P$2^2*(4*(2*S$2^2-P$2^2)*COS(PI()*A565/90)+P$2^2*(COS(PI()*A565/45)+3))/(3600*(P$2^2*COS(PI()*A565/90)+2*S$2^2-P$2^2)^(3/2)))/1000</f>
        <v>-38851.8565569987</v>
      </c>
      <c r="F565" s="33" t="n">
        <f aca="false">E565/1000</f>
        <v>-38.8518565569987</v>
      </c>
      <c r="G565" s="35" t="n">
        <f aca="false">$W$2*E565</f>
        <v>-17483.3354506494</v>
      </c>
      <c r="H565" s="33" t="n">
        <f aca="false">E565*TAN(C565*PI()/180)</f>
        <v>-4196.30503837608</v>
      </c>
      <c r="I565" s="35" t="n">
        <f aca="false">$W$2*H565</f>
        <v>-1888.33726726923</v>
      </c>
      <c r="J565" s="36" t="n">
        <v>0.59925</v>
      </c>
      <c r="K565" s="35" t="n">
        <f aca="false">(J565-1)/10*$R$2^2*PI()/4</f>
        <v>-327.464145866381</v>
      </c>
      <c r="L565" s="35" t="n">
        <f aca="false">G565+K565</f>
        <v>-17810.7995965158</v>
      </c>
      <c r="M565" s="37" t="n">
        <f aca="false">L565*TAN(C565*PI()/180)</f>
        <v>-1923.70596176574</v>
      </c>
      <c r="N565" s="31"/>
    </row>
    <row r="566" customFormat="false" ht="12.75" hidden="false" customHeight="false" outlineLevel="0" collapsed="false">
      <c r="A566" s="32" t="n">
        <f aca="false">A565+1</f>
        <v>382</v>
      </c>
      <c r="B566" s="33" t="n">
        <f aca="false">S$2+P$2-SQRT(S$2^2-P$2^2*SIN(A566*PI()/180)^2)-P$2*COS(A566*PI()/180)</f>
        <v>3.96758877524919</v>
      </c>
      <c r="C566" s="34" t="n">
        <f aca="false">ASIN($P$2/$S$2*SIN(A566*PI()/180))*180/PI()</f>
        <v>6.44498486780079</v>
      </c>
      <c r="D566" s="33" t="n">
        <f aca="false">(P$2^2*(PI()*U$2/30)*SIN(A566*PI()/180)*COS(A566*PI()/180)/SQRT(S$2^2-P$2^2*SIN(A566*PI()/180)^2)+P$2*(PI()*U$2/30)*SIN(A566*PI()/180))/1000</f>
        <v>18.0269251592131</v>
      </c>
      <c r="E566" s="35" t="n">
        <f aca="false">-1*(PI()^2*U$2^2*P$2*COS(PI()*A566/180)/900+SQRT(2)*PI()^2*U$2^2*P$2^2*(4*(2*S$2^2-P$2^2)*COS(PI()*A566/90)+P$2^2*(COS(PI()*A566/45)+3))/(3600*(P$2^2*COS(PI()*A566/90)+2*S$2^2-P$2^2)^(3/2)))/1000</f>
        <v>-38409.6441466728</v>
      </c>
      <c r="F566" s="33" t="n">
        <f aca="false">E566/1000</f>
        <v>-38.4096441466728</v>
      </c>
      <c r="G566" s="35" t="n">
        <f aca="false">$W$2*E566</f>
        <v>-17284.3398660027</v>
      </c>
      <c r="H566" s="33" t="n">
        <f aca="false">E566*TAN(C566*PI()/180)</f>
        <v>-4338.870728962</v>
      </c>
      <c r="I566" s="35" t="n">
        <f aca="false">$W$2*H566</f>
        <v>-1952.4918280329</v>
      </c>
      <c r="J566" s="36" t="n">
        <v>0.58525</v>
      </c>
      <c r="K566" s="35" t="n">
        <f aca="false">(J566-1)/10*$R$2^2*PI()/4</f>
        <v>-338.903941355163</v>
      </c>
      <c r="L566" s="35" t="n">
        <f aca="false">G566+K566</f>
        <v>-17623.2438073579</v>
      </c>
      <c r="M566" s="37" t="n">
        <f aca="false">L566*TAN(C566*PI()/180)</f>
        <v>-1990.77545246484</v>
      </c>
      <c r="N566" s="31"/>
    </row>
    <row r="567" customFormat="false" ht="12.75" hidden="false" customHeight="false" outlineLevel="0" collapsed="false">
      <c r="A567" s="32" t="n">
        <f aca="false">A566+1</f>
        <v>383</v>
      </c>
      <c r="B567" s="33" t="n">
        <f aca="false">S$2+P$2-SQRT(S$2^2-P$2^2*SIN(A567*PI()/180)^2)-P$2*COS(A567*PI()/180)</f>
        <v>4.32841230526232</v>
      </c>
      <c r="C567" s="34" t="n">
        <f aca="false">ASIN($P$2/$S$2*SIN(A567*PI()/180))*180/PI()</f>
        <v>6.72365593344262</v>
      </c>
      <c r="D567" s="33" t="n">
        <f aca="false">(P$2^2*(PI()*U$2/30)*SIN(A567*PI()/180)*COS(A567*PI()/180)/SQRT(S$2^2-P$2^2*SIN(A567*PI()/180)^2)+P$2*(PI()*U$2/30)*SIN(A567*PI()/180))/1000</f>
        <v>18.7755697254953</v>
      </c>
      <c r="E567" s="35" t="n">
        <f aca="false">-1*(PI()^2*U$2^2*P$2*COS(PI()*A567/180)/900+SQRT(2)*PI()^2*U$2^2*P$2^2*(4*(2*S$2^2-P$2^2)*COS(PI()*A567/90)+P$2^2*(COS(PI()*A567/45)+3))/(3600*(P$2^2*COS(PI()*A567/90)+2*S$2^2-P$2^2)^(3/2)))/1000</f>
        <v>-37949.0650952743</v>
      </c>
      <c r="F567" s="33" t="n">
        <f aca="false">E567/1000</f>
        <v>-37.9490650952743</v>
      </c>
      <c r="G567" s="35" t="n">
        <f aca="false">$W$2*E567</f>
        <v>-17077.0792928734</v>
      </c>
      <c r="H567" s="33" t="n">
        <f aca="false">E567*TAN(C567*PI()/180)</f>
        <v>-4473.87574716479</v>
      </c>
      <c r="I567" s="35" t="n">
        <f aca="false">$W$2*H567</f>
        <v>-2013.24408622416</v>
      </c>
      <c r="J567" s="36" t="n">
        <v>0.55725</v>
      </c>
      <c r="K567" s="35" t="n">
        <f aca="false">(J567-1)/10*$R$2^2*PI()/4</f>
        <v>-361.783532332727</v>
      </c>
      <c r="L567" s="35" t="n">
        <f aca="false">G567+K567</f>
        <v>-17438.8628252062</v>
      </c>
      <c r="M567" s="37" t="n">
        <f aca="false">L567*TAN(C567*PI()/180)</f>
        <v>-2055.89532326948</v>
      </c>
      <c r="N567" s="31"/>
    </row>
    <row r="568" customFormat="false" ht="12.75" hidden="false" customHeight="false" outlineLevel="0" collapsed="false">
      <c r="A568" s="32" t="n">
        <f aca="false">A567+1</f>
        <v>384</v>
      </c>
      <c r="B568" s="33" t="n">
        <f aca="false">S$2+P$2-SQRT(S$2^2-P$2^2*SIN(A568*PI()/180)^2)-P$2*COS(A568*PI()/180)</f>
        <v>4.70382543907301</v>
      </c>
      <c r="C568" s="34" t="n">
        <f aca="false">ASIN($P$2/$S$2*SIN(A568*PI()/180))*180/PI()</f>
        <v>7.00042813507654</v>
      </c>
      <c r="D568" s="33" t="n">
        <f aca="false">(P$2^2*(PI()*U$2/30)*SIN(A568*PI()/180)*COS(A568*PI()/180)/SQRT(S$2^2-P$2^2*SIN(A568*PI()/180)^2)+P$2*(PI()*U$2/30)*SIN(A568*PI()/180))/1000</f>
        <v>19.5150057041512</v>
      </c>
      <c r="E568" s="35" t="n">
        <f aca="false">-1*(PI()^2*U$2^2*P$2*COS(PI()*A568/180)/900+SQRT(2)*PI()^2*U$2^2*P$2^2*(4*(2*S$2^2-P$2^2)*COS(PI()*A568/90)+P$2^2*(COS(PI()*A568/45)+3))/(3600*(P$2^2*COS(PI()*A568/90)+2*S$2^2-P$2^2)^(3/2)))/1000</f>
        <v>-37470.4192856435</v>
      </c>
      <c r="F568" s="33" t="n">
        <f aca="false">E568/1000</f>
        <v>-37.4704192856435</v>
      </c>
      <c r="G568" s="35" t="n">
        <f aca="false">$W$2*E568</f>
        <v>-16861.6886785396</v>
      </c>
      <c r="H568" s="33" t="n">
        <f aca="false">E568*TAN(C568*PI()/180)</f>
        <v>-4601.07319299434</v>
      </c>
      <c r="I568" s="35" t="n">
        <f aca="false">$W$2*H568</f>
        <v>-2070.48293684745</v>
      </c>
      <c r="J568" s="36" t="n">
        <v>0.58525</v>
      </c>
      <c r="K568" s="35" t="n">
        <f aca="false">(J568-1)/10*$R$2^2*PI()/4</f>
        <v>-338.903941355163</v>
      </c>
      <c r="L568" s="35" t="n">
        <f aca="false">G568+K568</f>
        <v>-17200.5926198948</v>
      </c>
      <c r="M568" s="37" t="n">
        <f aca="false">L568*TAN(C568*PI()/180)</f>
        <v>-2112.09767907071</v>
      </c>
      <c r="N568" s="31"/>
    </row>
    <row r="569" customFormat="false" ht="12.75" hidden="false" customHeight="false" outlineLevel="0" collapsed="false">
      <c r="A569" s="32" t="n">
        <f aca="false">A568+1</f>
        <v>385</v>
      </c>
      <c r="B569" s="33" t="n">
        <f aca="false">S$2+P$2-SQRT(S$2^2-P$2^2*SIN(A569*PI()/180)^2)-P$2*COS(A569*PI()/180)</f>
        <v>5.09364416294628</v>
      </c>
      <c r="C569" s="34" t="n">
        <f aca="false">ASIN($P$2/$S$2*SIN(A569*PI()/180))*180/PI()</f>
        <v>7.27522023996765</v>
      </c>
      <c r="D569" s="33" t="n">
        <f aca="false">(P$2^2*(PI()*U$2/30)*SIN(A569*PI()/180)*COS(A569*PI()/180)/SQRT(S$2^2-P$2^2*SIN(A569*PI()/180)^2)+P$2*(PI()*U$2/30)*SIN(A569*PI()/180))/1000</f>
        <v>20.2448818924105</v>
      </c>
      <c r="E569" s="35" t="n">
        <f aca="false">-1*(PI()^2*U$2^2*P$2*COS(PI()*A569/180)/900+SQRT(2)*PI()^2*U$2^2*P$2^2*(4*(2*S$2^2-P$2^2)*COS(PI()*A569/90)+P$2^2*(COS(PI()*A569/45)+3))/(3600*(P$2^2*COS(PI()*A569/90)+2*S$2^2-P$2^2)^(3/2)))/1000</f>
        <v>-36974.0197359541</v>
      </c>
      <c r="F569" s="33" t="n">
        <f aca="false">E569/1000</f>
        <v>-36.9740197359541</v>
      </c>
      <c r="G569" s="35" t="n">
        <f aca="false">$W$2*E569</f>
        <v>-16638.3088811793</v>
      </c>
      <c r="H569" s="33" t="n">
        <f aca="false">E569*TAN(C569*PI()/180)</f>
        <v>-4720.22881548073</v>
      </c>
      <c r="I569" s="35" t="n">
        <f aca="false">$W$2*H569</f>
        <v>-2124.10296696633</v>
      </c>
      <c r="J569" s="36" t="n">
        <v>0.55725</v>
      </c>
      <c r="K569" s="35" t="n">
        <f aca="false">(J569-1)/10*$R$2^2*PI()/4</f>
        <v>-361.783532332727</v>
      </c>
      <c r="L569" s="35" t="n">
        <f aca="false">G569+K569</f>
        <v>-17000.0924135121</v>
      </c>
      <c r="M569" s="37" t="n">
        <f aca="false">L569*TAN(C569*PI()/180)</f>
        <v>-2170.28948026617</v>
      </c>
      <c r="N569" s="31"/>
    </row>
    <row r="570" customFormat="false" ht="12.75" hidden="false" customHeight="false" outlineLevel="0" collapsed="false">
      <c r="A570" s="32" t="n">
        <f aca="false">A569+1</f>
        <v>386</v>
      </c>
      <c r="B570" s="33" t="n">
        <f aca="false">S$2+P$2-SQRT(S$2^2-P$2^2*SIN(A570*PI()/180)^2)-P$2*COS(A570*PI()/180)</f>
        <v>5.4976776378298</v>
      </c>
      <c r="C570" s="34" t="n">
        <f aca="false">ASIN($P$2/$S$2*SIN(A570*PI()/180))*180/PI()</f>
        <v>7.54795122269266</v>
      </c>
      <c r="D570" s="33" t="n">
        <f aca="false">(P$2^2*(PI()*U$2/30)*SIN(A570*PI()/180)*COS(A570*PI()/180)/SQRT(S$2^2-P$2^2*SIN(A570*PI()/180)^2)+P$2*(PI()*U$2/30)*SIN(A570*PI()/180))/1000</f>
        <v>20.9648533533862</v>
      </c>
      <c r="E570" s="35" t="n">
        <f aca="false">-1*(PI()^2*U$2^2*P$2*COS(PI()*A570/180)/900+SQRT(2)*PI()^2*U$2^2*P$2^2*(4*(2*S$2^2-P$2^2)*COS(PI()*A570/90)+P$2^2*(COS(PI()*A570/45)+3))/(3600*(P$2^2*COS(PI()*A570/90)+2*S$2^2-P$2^2)^(3/2)))/1000</f>
        <v>-36460.192536832</v>
      </c>
      <c r="F570" s="33" t="n">
        <f aca="false">E570/1000</f>
        <v>-36.460192536832</v>
      </c>
      <c r="G570" s="35" t="n">
        <f aca="false">$W$2*E570</f>
        <v>-16407.0866415744</v>
      </c>
      <c r="H570" s="33" t="n">
        <f aca="false">E570*TAN(C570*PI()/180)</f>
        <v>-4831.12149437127</v>
      </c>
      <c r="I570" s="35" t="n">
        <f aca="false">$W$2*H570</f>
        <v>-2174.00467246707</v>
      </c>
      <c r="J570" s="36" t="n">
        <v>0.55725</v>
      </c>
      <c r="K570" s="35" t="n">
        <f aca="false">(J570-1)/10*$R$2^2*PI()/4</f>
        <v>-361.783532332727</v>
      </c>
      <c r="L570" s="35" t="n">
        <f aca="false">G570+K570</f>
        <v>-16768.8701739071</v>
      </c>
      <c r="M570" s="37" t="n">
        <f aca="false">L570*TAN(C570*PI()/180)</f>
        <v>-2221.94243904898</v>
      </c>
      <c r="N570" s="31"/>
    </row>
    <row r="571" customFormat="false" ht="12.75" hidden="false" customHeight="false" outlineLevel="0" collapsed="false">
      <c r="A571" s="32" t="n">
        <f aca="false">A570+1</f>
        <v>387</v>
      </c>
      <c r="B571" s="33" t="n">
        <f aca="false">S$2+P$2-SQRT(S$2^2-P$2^2*SIN(A571*PI()/180)^2)-P$2*COS(A571*PI()/180)</f>
        <v>5.91572832472274</v>
      </c>
      <c r="C571" s="34" t="n">
        <f aca="false">ASIN($P$2/$S$2*SIN(A571*PI()/180))*180/PI()</f>
        <v>7.8185402814908</v>
      </c>
      <c r="D571" s="33" t="n">
        <f aca="false">(P$2^2*(PI()*U$2/30)*SIN(A571*PI()/180)*COS(A571*PI()/180)/SQRT(S$2^2-P$2^2*SIN(A571*PI()/180)^2)+P$2*(PI()*U$2/30)*SIN(A571*PI()/180))/1000</f>
        <v>21.674581671696</v>
      </c>
      <c r="E571" s="35" t="n">
        <f aca="false">-1*(PI()^2*U$2^2*P$2*COS(PI()*A571/180)/900+SQRT(2)*PI()^2*U$2^2*P$2^2*(4*(2*S$2^2-P$2^2)*COS(PI()*A571/90)+P$2^2*(COS(PI()*A571/45)+3))/(3600*(P$2^2*COS(PI()*A571/90)+2*S$2^2-P$2^2)^(3/2)))/1000</f>
        <v>-35929.2767779236</v>
      </c>
      <c r="F571" s="33" t="n">
        <f aca="false">E571/1000</f>
        <v>-35.9292767779236</v>
      </c>
      <c r="G571" s="35" t="n">
        <f aca="false">$W$2*E571</f>
        <v>-16168.1745500656</v>
      </c>
      <c r="H571" s="33" t="n">
        <f aca="false">E571*TAN(C571*PI()/180)</f>
        <v>-4933.54370935035</v>
      </c>
      <c r="I571" s="35" t="n">
        <f aca="false">$W$2*H571</f>
        <v>-2220.09466920766</v>
      </c>
      <c r="J571" s="36" t="n">
        <v>0.57125</v>
      </c>
      <c r="K571" s="35" t="n">
        <f aca="false">(J571-1)/10*$R$2^2*PI()/4</f>
        <v>-350.343736843945</v>
      </c>
      <c r="L571" s="35" t="n">
        <f aca="false">G571+K571</f>
        <v>-16518.5182869096</v>
      </c>
      <c r="M571" s="37" t="n">
        <f aca="false">L571*TAN(C571*PI()/180)</f>
        <v>-2268.20129127245</v>
      </c>
      <c r="N571" s="31"/>
    </row>
    <row r="572" customFormat="false" ht="12.75" hidden="false" customHeight="false" outlineLevel="0" collapsed="false">
      <c r="A572" s="32" t="n">
        <f aca="false">A571+1</f>
        <v>388</v>
      </c>
      <c r="B572" s="33" t="n">
        <f aca="false">S$2+P$2-SQRT(S$2^2-P$2^2*SIN(A572*PI()/180)^2)-P$2*COS(A572*PI()/180)</f>
        <v>6.34759211504176</v>
      </c>
      <c r="C572" s="34" t="n">
        <f aca="false">ASIN($P$2/$S$2*SIN(A572*PI()/180))*180/PI()</f>
        <v>8.08690685549954</v>
      </c>
      <c r="D572" s="33" t="n">
        <f aca="false">(P$2^2*(PI()*U$2/30)*SIN(A572*PI()/180)*COS(A572*PI()/180)/SQRT(S$2^2-P$2^2*SIN(A572*PI()/180)^2)+P$2*(PI()*U$2/30)*SIN(A572*PI()/180))/1000</f>
        <v>22.3737352075315</v>
      </c>
      <c r="E572" s="35" t="n">
        <f aca="false">-1*(PI()^2*U$2^2*P$2*COS(PI()*A572/180)/900+SQRT(2)*PI()^2*U$2^2*P$2^2*(4*(2*S$2^2-P$2^2)*COS(PI()*A572/90)+P$2^2*(COS(PI()*A572/45)+3))/(3600*(P$2^2*COS(PI()*A572/90)+2*S$2^2-P$2^2)^(3/2)))/1000</f>
        <v>-35381.6244629871</v>
      </c>
      <c r="F572" s="33" t="n">
        <f aca="false">E572/1000</f>
        <v>-35.3816244629871</v>
      </c>
      <c r="G572" s="35" t="n">
        <f aca="false">$W$2*E572</f>
        <v>-15921.7310083442</v>
      </c>
      <c r="H572" s="33" t="n">
        <f aca="false">E572*TAN(C572*PI()/180)</f>
        <v>-5027.30199554684</v>
      </c>
      <c r="I572" s="35" t="n">
        <f aca="false">$W$2*H572</f>
        <v>-2262.28589799608</v>
      </c>
      <c r="J572" s="36" t="n">
        <v>0.51525</v>
      </c>
      <c r="K572" s="35" t="n">
        <f aca="false">(J572-1)/10*$R$2^2*PI()/4</f>
        <v>-396.102918799072</v>
      </c>
      <c r="L572" s="35" t="n">
        <f aca="false">G572+K572</f>
        <v>-16317.8339271433</v>
      </c>
      <c r="M572" s="37" t="n">
        <f aca="false">L572*TAN(C572*PI()/180)</f>
        <v>-2318.56734420847</v>
      </c>
      <c r="N572" s="31"/>
    </row>
    <row r="573" customFormat="false" ht="12.75" hidden="false" customHeight="false" outlineLevel="0" collapsed="false">
      <c r="A573" s="32" t="n">
        <f aca="false">A572+1</f>
        <v>389</v>
      </c>
      <c r="B573" s="33" t="n">
        <f aca="false">S$2+P$2-SQRT(S$2^2-P$2^2*SIN(A573*PI()/180)^2)-P$2*COS(A573*PI()/180)</f>
        <v>6.79305846595248</v>
      </c>
      <c r="C573" s="34" t="n">
        <f aca="false">ASIN($P$2/$S$2*SIN(A573*PI()/180))*180/PI()</f>
        <v>8.35297064289762</v>
      </c>
      <c r="D573" s="33" t="n">
        <f aca="false">(P$2^2*(PI()*U$2/30)*SIN(A573*PI()/180)*COS(A573*PI()/180)/SQRT(S$2^2-P$2^2*SIN(A573*PI()/180)^2)+P$2*(PI()*U$2/30)*SIN(A573*PI()/180))/1000</f>
        <v>23.0619893489433</v>
      </c>
      <c r="E573" s="35" t="n">
        <f aca="false">-1*(PI()^2*U$2^2*P$2*COS(PI()*A573/180)/900+SQRT(2)*PI()^2*U$2^2*P$2^2*(4*(2*S$2^2-P$2^2)*COS(PI()*A573/90)+P$2^2*(COS(PI()*A573/45)+3))/(3600*(P$2^2*COS(PI()*A573/90)+2*S$2^2-P$2^2)^(3/2)))/1000</f>
        <v>-34817.600412563</v>
      </c>
      <c r="F573" s="33" t="n">
        <f aca="false">E573/1000</f>
        <v>-34.817600412563</v>
      </c>
      <c r="G573" s="35" t="n">
        <f aca="false">$W$2*E573</f>
        <v>-15667.9201856534</v>
      </c>
      <c r="H573" s="33" t="n">
        <f aca="false">E573*TAN(C573*PI()/180)</f>
        <v>-5112.21738402817</v>
      </c>
      <c r="I573" s="35" t="n">
        <f aca="false">$W$2*H573</f>
        <v>-2300.49782281268</v>
      </c>
      <c r="J573" s="36" t="n">
        <v>0.51525</v>
      </c>
      <c r="K573" s="35" t="n">
        <f aca="false">(J573-1)/10*$R$2^2*PI()/4</f>
        <v>-396.102918799072</v>
      </c>
      <c r="L573" s="35" t="n">
        <f aca="false">G573+K573</f>
        <v>-16064.0231044524</v>
      </c>
      <c r="M573" s="37" t="n">
        <f aca="false">L573*TAN(C573*PI()/180)</f>
        <v>-2358.65703549117</v>
      </c>
      <c r="N573" s="31"/>
    </row>
    <row r="574" customFormat="false" ht="12.75" hidden="false" customHeight="false" outlineLevel="0" collapsed="false">
      <c r="A574" s="32" t="n">
        <f aca="false">A573+1</f>
        <v>390</v>
      </c>
      <c r="B574" s="33" t="n">
        <f aca="false">S$2+P$2-SQRT(S$2^2-P$2^2*SIN(A574*PI()/180)^2)-P$2*COS(A574*PI()/180)</f>
        <v>7.25191054062683</v>
      </c>
      <c r="C574" s="34" t="n">
        <f aca="false">ASIN($P$2/$S$2*SIN(A574*PI()/180))*180/PI()</f>
        <v>8.61665161997513</v>
      </c>
      <c r="D574" s="33" t="n">
        <f aca="false">(P$2^2*(PI()*U$2/30)*SIN(A574*PI()/180)*COS(A574*PI()/180)/SQRT(S$2^2-P$2^2*SIN(A574*PI()/180)^2)+P$2*(PI()*U$2/30)*SIN(A574*PI()/180))/1000</f>
        <v>23.7390267620875</v>
      </c>
      <c r="E574" s="35" t="n">
        <f aca="false">-1*(PI()^2*U$2^2*P$2*COS(PI()*A574/180)/900+SQRT(2)*PI()^2*U$2^2*P$2^2*(4*(2*S$2^2-P$2^2)*COS(PI()*A574/90)+P$2^2*(COS(PI()*A574/45)+3))/(3600*(P$2^2*COS(PI()*A574/90)+2*S$2^2-P$2^2)^(3/2)))/1000</f>
        <v>-34237.5821532624</v>
      </c>
      <c r="F574" s="33" t="n">
        <f aca="false">E574/1000</f>
        <v>-34.2375821532624</v>
      </c>
      <c r="G574" s="35" t="n">
        <f aca="false">$W$2*E574</f>
        <v>-15406.9119689681</v>
      </c>
      <c r="H574" s="33" t="n">
        <f aca="false">E574*TAN(C574*PI()/180)</f>
        <v>-5188.12582591542</v>
      </c>
      <c r="I574" s="35" t="n">
        <f aca="false">$W$2*H574</f>
        <v>-2334.65662166194</v>
      </c>
      <c r="J574" s="36" t="n">
        <v>0.50125</v>
      </c>
      <c r="K574" s="35" t="n">
        <f aca="false">(J574-1)/10*$R$2^2*PI()/4</f>
        <v>-407.542714287854</v>
      </c>
      <c r="L574" s="35" t="n">
        <f aca="false">G574+K574</f>
        <v>-15814.454683256</v>
      </c>
      <c r="M574" s="37" t="n">
        <f aca="false">L574*TAN(C574*PI()/180)</f>
        <v>-2396.41281903872</v>
      </c>
      <c r="N574" s="31"/>
    </row>
    <row r="575" customFormat="false" ht="12.75" hidden="false" customHeight="false" outlineLevel="0" collapsed="false">
      <c r="A575" s="32" t="n">
        <f aca="false">A574+1</f>
        <v>391</v>
      </c>
      <c r="B575" s="33" t="n">
        <f aca="false">S$2+P$2-SQRT(S$2^2-P$2^2*SIN(A575*PI()/180)^2)-P$2*COS(A575*PI()/180)</f>
        <v>7.72392535338644</v>
      </c>
      <c r="C575" s="34" t="n">
        <f aca="false">ASIN($P$2/$S$2*SIN(A575*PI()/180))*180/PI()</f>
        <v>8.87787006114993</v>
      </c>
      <c r="D575" s="33" t="n">
        <f aca="false">(P$2^2*(PI()*U$2/30)*SIN(A575*PI()/180)*COS(A575*PI()/180)/SQRT(S$2^2-P$2^2*SIN(A575*PI()/180)^2)+P$2*(PI()*U$2/30)*SIN(A575*PI()/180))/1000</f>
        <v>24.4045376391627</v>
      </c>
      <c r="E575" s="35" t="n">
        <f aca="false">-1*(PI()^2*U$2^2*P$2*COS(PI()*A575/180)/900+SQRT(2)*PI()^2*U$2^2*P$2^2*(4*(2*S$2^2-P$2^2)*COS(PI()*A575/90)+P$2^2*(COS(PI()*A575/45)+3))/(3600*(P$2^2*COS(PI()*A575/90)+2*S$2^2-P$2^2)^(3/2)))/1000</f>
        <v>-33641.9597926978</v>
      </c>
      <c r="F575" s="33" t="n">
        <f aca="false">E575/1000</f>
        <v>-33.6419597926978</v>
      </c>
      <c r="G575" s="35" t="n">
        <f aca="false">$W$2*E575</f>
        <v>-15138.881906714</v>
      </c>
      <c r="H575" s="33" t="n">
        <f aca="false">E575*TAN(C575*PI()/180)</f>
        <v>-5254.8785986938</v>
      </c>
      <c r="I575" s="35" t="n">
        <f aca="false">$W$2*H575</f>
        <v>-2364.69536941221</v>
      </c>
      <c r="J575" s="36" t="n">
        <v>0.51525</v>
      </c>
      <c r="K575" s="35" t="n">
        <f aca="false">(J575-1)/10*$R$2^2*PI()/4</f>
        <v>-396.102918799072</v>
      </c>
      <c r="L575" s="35" t="n">
        <f aca="false">G575+K575</f>
        <v>-15534.9848255131</v>
      </c>
      <c r="M575" s="37" t="n">
        <f aca="false">L575*TAN(C575*PI()/180)</f>
        <v>-2426.56669806558</v>
      </c>
      <c r="N575" s="31"/>
    </row>
    <row r="576" customFormat="false" ht="12.75" hidden="false" customHeight="false" outlineLevel="0" collapsed="false">
      <c r="A576" s="32" t="n">
        <f aca="false">A575+1</f>
        <v>392</v>
      </c>
      <c r="B576" s="33" t="n">
        <f aca="false">S$2+P$2-SQRT(S$2^2-P$2^2*SIN(A576*PI()/180)^2)-P$2*COS(A576*PI()/180)</f>
        <v>8.20887391968137</v>
      </c>
      <c r="C576" s="34" t="n">
        <f aca="false">ASIN($P$2/$S$2*SIN(A576*PI()/180))*180/PI()</f>
        <v>9.13654655994577</v>
      </c>
      <c r="D576" s="33" t="n">
        <f aca="false">(P$2^2*(PI()*U$2/30)*SIN(A576*PI()/180)*COS(A576*PI()/180)/SQRT(S$2^2-P$2^2*SIN(A576*PI()/180)^2)+P$2*(PI()*U$2/30)*SIN(A576*PI()/180))/1000</f>
        <v>25.058219943745</v>
      </c>
      <c r="E576" s="35" t="n">
        <f aca="false">-1*(PI()^2*U$2^2*P$2*COS(PI()*A576/180)/900+SQRT(2)*PI()^2*U$2^2*P$2^2*(4*(2*S$2^2-P$2^2)*COS(PI()*A576/90)+P$2^2*(COS(PI()*A576/45)+3))/(3600*(P$2^2*COS(PI()*A576/90)+2*S$2^2-P$2^2)^(3/2)))/1000</f>
        <v>-33031.1358790743</v>
      </c>
      <c r="F576" s="33" t="n">
        <f aca="false">E576/1000</f>
        <v>-33.0311358790743</v>
      </c>
      <c r="G576" s="35" t="n">
        <f aca="false">$W$2*E576</f>
        <v>-14864.0111455834</v>
      </c>
      <c r="H576" s="33" t="n">
        <f aca="false">E576*TAN(C576*PI()/180)</f>
        <v>-5312.34269323442</v>
      </c>
      <c r="I576" s="35" t="n">
        <f aca="false">$W$2*H576</f>
        <v>-2390.55421195549</v>
      </c>
      <c r="J576" s="36" t="n">
        <v>0.51525</v>
      </c>
      <c r="K576" s="35" t="n">
        <f aca="false">(J576-1)/10*$R$2^2*PI()/4</f>
        <v>-396.102918799072</v>
      </c>
      <c r="L576" s="35" t="n">
        <f aca="false">G576+K576</f>
        <v>-15260.1140643825</v>
      </c>
      <c r="M576" s="37" t="n">
        <f aca="false">L576*TAN(C576*PI()/180)</f>
        <v>-2454.25878615344</v>
      </c>
      <c r="N576" s="31"/>
    </row>
    <row r="577" customFormat="false" ht="12.75" hidden="false" customHeight="false" outlineLevel="0" collapsed="false">
      <c r="A577" s="32" t="n">
        <f aca="false">A576+1</f>
        <v>393</v>
      </c>
      <c r="B577" s="33" t="n">
        <f aca="false">S$2+P$2-SQRT(S$2^2-P$2^2*SIN(A577*PI()/180)^2)-P$2*COS(A577*PI()/180)</f>
        <v>8.70652141085206</v>
      </c>
      <c r="C577" s="34" t="n">
        <f aca="false">ASIN($P$2/$S$2*SIN(A577*PI()/180))*180/PI()</f>
        <v>9.3926020509469</v>
      </c>
      <c r="D577" s="33" t="n">
        <f aca="false">(P$2^2*(PI()*U$2/30)*SIN(A577*PI()/180)*COS(A577*PI()/180)/SQRT(S$2^2-P$2^2*SIN(A577*PI()/180)^2)+P$2*(PI()*U$2/30)*SIN(A577*PI()/180))/1000</f>
        <v>25.6997796532131</v>
      </c>
      <c r="E577" s="35" t="n">
        <f aca="false">-1*(PI()^2*U$2^2*P$2*COS(PI()*A577/180)/900+SQRT(2)*PI()^2*U$2^2*P$2^2*(4*(2*S$2^2-P$2^2)*COS(PI()*A577/90)+P$2^2*(COS(PI()*A577/45)+3))/(3600*(P$2^2*COS(PI()*A577/90)+2*S$2^2-P$2^2)^(3/2)))/1000</f>
        <v>-32405.5252444532</v>
      </c>
      <c r="F577" s="33" t="n">
        <f aca="false">E577/1000</f>
        <v>-32.4055252444532</v>
      </c>
      <c r="G577" s="35" t="n">
        <f aca="false">$W$2*E577</f>
        <v>-14582.4863600039</v>
      </c>
      <c r="H577" s="33" t="n">
        <f aca="false">E577*TAN(C577*PI()/180)</f>
        <v>-5360.40117999132</v>
      </c>
      <c r="I577" s="35" t="n">
        <f aca="false">$W$2*H577</f>
        <v>-2412.18053099609</v>
      </c>
      <c r="J577" s="36" t="n">
        <v>0.50125</v>
      </c>
      <c r="K577" s="35" t="n">
        <f aca="false">(J577-1)/10*$R$2^2*PI()/4</f>
        <v>-407.542714287854</v>
      </c>
      <c r="L577" s="35" t="n">
        <f aca="false">G577+K577</f>
        <v>-14990.0290742918</v>
      </c>
      <c r="M577" s="37" t="n">
        <f aca="false">L577*TAN(C577*PI()/180)</f>
        <v>-2479.59472749764</v>
      </c>
      <c r="N577" s="31"/>
    </row>
    <row r="578" customFormat="false" ht="12.75" hidden="false" customHeight="false" outlineLevel="0" collapsed="false">
      <c r="A578" s="32" t="n">
        <f aca="false">A577+1</f>
        <v>394</v>
      </c>
      <c r="B578" s="33" t="n">
        <f aca="false">S$2+P$2-SQRT(S$2^2-P$2^2*SIN(A578*PI()/180)^2)-P$2*COS(A578*PI()/180)</f>
        <v>9.21662731361311</v>
      </c>
      <c r="C578" s="34" t="n">
        <f aca="false">ASIN($P$2/$S$2*SIN(A578*PI()/180))*180/PI()</f>
        <v>9.64595783274045</v>
      </c>
      <c r="D578" s="33" t="n">
        <f aca="false">(P$2^2*(PI()*U$2/30)*SIN(A578*PI()/180)*COS(A578*PI()/180)/SQRT(S$2^2-P$2^2*SIN(A578*PI()/180)^2)+P$2*(PI()*U$2/30)*SIN(A578*PI()/180))/1000</f>
        <v>26.3289309979298</v>
      </c>
      <c r="E578" s="35" t="n">
        <f aca="false">-1*(PI()^2*U$2^2*P$2*COS(PI()*A578/180)/900+SQRT(2)*PI()^2*U$2^2*P$2^2*(4*(2*S$2^2-P$2^2)*COS(PI()*A578/90)+P$2^2*(COS(PI()*A578/45)+3))/(3600*(P$2^2*COS(PI()*A578/90)+2*S$2^2-P$2^2)^(3/2)))/1000</f>
        <v>-31765.5548307034</v>
      </c>
      <c r="F578" s="33" t="n">
        <f aca="false">E578/1000</f>
        <v>-31.7655548307034</v>
      </c>
      <c r="G578" s="35" t="n">
        <f aca="false">$W$2*E578</f>
        <v>-14294.4996738165</v>
      </c>
      <c r="H578" s="33" t="n">
        <f aca="false">E578*TAN(C578*PI()/180)</f>
        <v>-5398.95355278891</v>
      </c>
      <c r="I578" s="35" t="n">
        <f aca="false">$W$2*H578</f>
        <v>-2429.52909875501</v>
      </c>
      <c r="J578" s="36" t="n">
        <v>0.50125</v>
      </c>
      <c r="K578" s="35" t="n">
        <f aca="false">(J578-1)/10*$R$2^2*PI()/4</f>
        <v>-407.542714287854</v>
      </c>
      <c r="L578" s="35" t="n">
        <f aca="false">G578+K578</f>
        <v>-14702.0423881044</v>
      </c>
      <c r="M578" s="37" t="n">
        <f aca="false">L578*TAN(C578*PI()/180)</f>
        <v>-2498.79608297563</v>
      </c>
      <c r="N578" s="31"/>
    </row>
    <row r="579" customFormat="false" ht="12.75" hidden="false" customHeight="false" outlineLevel="0" collapsed="false">
      <c r="A579" s="32" t="n">
        <f aca="false">A578+1</f>
        <v>395</v>
      </c>
      <c r="B579" s="33" t="n">
        <f aca="false">S$2+P$2-SQRT(S$2^2-P$2^2*SIN(A579*PI()/180)^2)-P$2*COS(A579*PI()/180)</f>
        <v>9.73894559419243</v>
      </c>
      <c r="C579" s="34" t="n">
        <f aca="false">ASIN($P$2/$S$2*SIN(A579*PI()/180))*180/PI()</f>
        <v>9.89653559185602</v>
      </c>
      <c r="D579" s="33" t="n">
        <f aca="false">(P$2^2*(PI()*U$2/30)*SIN(A579*PI()/180)*COS(A579*PI()/180)/SQRT(S$2^2-P$2^2*SIN(A579*PI()/180)^2)+P$2*(PI()*U$2/30)*SIN(A579*PI()/180))/1000</f>
        <v>26.945396696835</v>
      </c>
      <c r="E579" s="35" t="n">
        <f aca="false">-1*(PI()^2*U$2^2*P$2*COS(PI()*A579/180)/900+SQRT(2)*PI()^2*U$2^2*P$2^2*(4*(2*S$2^2-P$2^2)*COS(PI()*A579/90)+P$2^2*(COS(PI()*A579/45)+3))/(3600*(P$2^2*COS(PI()*A579/90)+2*S$2^2-P$2^2)^(3/2)))/1000</f>
        <v>-31111.6634971588</v>
      </c>
      <c r="F579" s="33" t="n">
        <f aca="false">E579/1000</f>
        <v>-31.1116634971588</v>
      </c>
      <c r="G579" s="35" t="n">
        <f aca="false">$W$2*E579</f>
        <v>-14000.2485737215</v>
      </c>
      <c r="H579" s="33" t="n">
        <f aca="false">E579*TAN(C579*PI()/180)</f>
        <v>-5427.916048574</v>
      </c>
      <c r="I579" s="35" t="n">
        <f aca="false">$W$2*H579</f>
        <v>-2442.5622218583</v>
      </c>
      <c r="J579" s="36" t="n">
        <v>0.4875</v>
      </c>
      <c r="K579" s="35" t="n">
        <f aca="false">(J579-1)/10*$R$2^2*PI()/4</f>
        <v>-418.778227714336</v>
      </c>
      <c r="L579" s="35" t="n">
        <f aca="false">G579+K579</f>
        <v>-14419.0268014358</v>
      </c>
      <c r="M579" s="37" t="n">
        <f aca="false">L579*TAN(C579*PI()/180)</f>
        <v>-2515.62463021238</v>
      </c>
      <c r="N579" s="31"/>
    </row>
    <row r="580" customFormat="false" ht="12.75" hidden="false" customHeight="false" outlineLevel="0" collapsed="false">
      <c r="A580" s="32" t="n">
        <f aca="false">A579+1</f>
        <v>396</v>
      </c>
      <c r="B580" s="33" t="n">
        <f aca="false">S$2+P$2-SQRT(S$2^2-P$2^2*SIN(A580*PI()/180)^2)-P$2*COS(A580*PI()/180)</f>
        <v>10.2732248670516</v>
      </c>
      <c r="C580" s="34" t="n">
        <f aca="false">ASIN($P$2/$S$2*SIN(A580*PI()/180))*180/PI()</f>
        <v>10.1442574277089</v>
      </c>
      <c r="D580" s="33" t="n">
        <f aca="false">(P$2^2*(PI()*U$2/30)*SIN(A580*PI()/180)*COS(A580*PI()/180)/SQRT(S$2^2-P$2^2*SIN(A580*PI()/180)^2)+P$2*(PI()*U$2/30)*SIN(A580*PI()/180))/1000</f>
        <v>27.5489081890789</v>
      </c>
      <c r="E580" s="35" t="n">
        <f aca="false">-1*(PI()^2*U$2^2*P$2*COS(PI()*A580/180)/900+SQRT(2)*PI()^2*U$2^2*P$2^2*(4*(2*S$2^2-P$2^2)*COS(PI()*A580/90)+P$2^2*(COS(PI()*A580/45)+3))/(3600*(P$2^2*COS(PI()*A580/90)+2*S$2^2-P$2^2)^(3/2)))/1000</f>
        <v>-30444.301809016</v>
      </c>
      <c r="F580" s="33" t="n">
        <f aca="false">E580/1000</f>
        <v>-30.444301809016</v>
      </c>
      <c r="G580" s="35" t="n">
        <f aca="false">$W$2*E580</f>
        <v>-13699.9358140572</v>
      </c>
      <c r="H580" s="33" t="n">
        <f aca="false">E580*TAN(C580*PI()/180)</f>
        <v>-5447.22194147072</v>
      </c>
      <c r="I580" s="35" t="n">
        <f aca="false">$W$2*H580</f>
        <v>-2451.24987366183</v>
      </c>
      <c r="J580" s="36" t="n">
        <v>0.50125</v>
      </c>
      <c r="K580" s="35" t="n">
        <f aca="false">(J580-1)/10*$R$2^2*PI()/4</f>
        <v>-407.542714287854</v>
      </c>
      <c r="L580" s="35" t="n">
        <f aca="false">G580+K580</f>
        <v>-14107.478528345</v>
      </c>
      <c r="M580" s="37" t="n">
        <f aca="false">L580*TAN(C580*PI()/180)</f>
        <v>-2524.1691223699</v>
      </c>
      <c r="N580" s="31"/>
    </row>
    <row r="581" customFormat="false" ht="12.75" hidden="false" customHeight="false" outlineLevel="0" collapsed="false">
      <c r="A581" s="32" t="n">
        <f aca="false">A580+1</f>
        <v>397</v>
      </c>
      <c r="B581" s="33" t="n">
        <f aca="false">S$2+P$2-SQRT(S$2^2-P$2^2*SIN(A581*PI()/180)^2)-P$2*COS(A581*PI()/180)</f>
        <v>10.819208568106</v>
      </c>
      <c r="C581" s="34" t="n">
        <f aca="false">ASIN($P$2/$S$2*SIN(A581*PI()/180))*180/PI()</f>
        <v>10.3890458785511</v>
      </c>
      <c r="D581" s="33" t="n">
        <f aca="false">(P$2^2*(PI()*U$2/30)*SIN(A581*PI()/180)*COS(A581*PI()/180)/SQRT(S$2^2-P$2^2*SIN(A581*PI()/180)^2)+P$2*(PI()*U$2/30)*SIN(A581*PI()/180))/1000</f>
        <v>28.1392058613096</v>
      </c>
      <c r="E581" s="35" t="n">
        <f aca="false">-1*(PI()^2*U$2^2*P$2*COS(PI()*A581/180)/900+SQRT(2)*PI()^2*U$2^2*P$2^2*(4*(2*S$2^2-P$2^2)*COS(PI()*A581/90)+P$2^2*(COS(PI()*A581/45)+3))/(3600*(P$2^2*COS(PI()*A581/90)+2*S$2^2-P$2^2)^(3/2)))/1000</f>
        <v>-29763.9318055215</v>
      </c>
      <c r="F581" s="33" t="n">
        <f aca="false">E581/1000</f>
        <v>-29.7639318055215</v>
      </c>
      <c r="G581" s="35" t="n">
        <f aca="false">$W$2*E581</f>
        <v>-13393.7693124847</v>
      </c>
      <c r="H581" s="33" t="n">
        <f aca="false">E581*TAN(C581*PI()/180)</f>
        <v>-5456.82180944991</v>
      </c>
      <c r="I581" s="35" t="n">
        <f aca="false">$W$2*H581</f>
        <v>-2455.56981425246</v>
      </c>
      <c r="J581" s="36" t="n">
        <v>0.50125</v>
      </c>
      <c r="K581" s="35" t="n">
        <f aca="false">(J581-1)/10*$R$2^2*PI()/4</f>
        <v>-407.542714287854</v>
      </c>
      <c r="L581" s="35" t="n">
        <f aca="false">G581+K581</f>
        <v>-13801.3120267725</v>
      </c>
      <c r="M581" s="37" t="n">
        <f aca="false">L581*TAN(C581*PI()/180)</f>
        <v>-2530.28736118609</v>
      </c>
      <c r="N581" s="31"/>
    </row>
    <row r="582" customFormat="false" ht="12.75" hidden="false" customHeight="false" outlineLevel="0" collapsed="false">
      <c r="A582" s="32" t="n">
        <f aca="false">A581+1</f>
        <v>398</v>
      </c>
      <c r="B582" s="33" t="n">
        <f aca="false">S$2+P$2-SQRT(S$2^2-P$2^2*SIN(A582*PI()/180)^2)-P$2*COS(A582*PI()/180)</f>
        <v>11.3766351323561</v>
      </c>
      <c r="C582" s="34" t="n">
        <f aca="false">ASIN($P$2/$S$2*SIN(A582*PI()/180))*180/PI()</f>
        <v>10.6308239484308</v>
      </c>
      <c r="D582" s="33" t="n">
        <f aca="false">(P$2^2*(PI()*U$2/30)*SIN(A582*PI()/180)*COS(A582*PI()/180)/SQRT(S$2^2-P$2^2*SIN(A582*PI()/180)^2)+P$2*(PI()*U$2/30)*SIN(A582*PI()/180))/1000</f>
        <v>28.7160392702106</v>
      </c>
      <c r="E582" s="35" t="n">
        <f aca="false">-1*(PI()^2*U$2^2*P$2*COS(PI()*A582/180)/900+SQRT(2)*PI()^2*U$2^2*P$2^2*(4*(2*S$2^2-P$2^2)*COS(PI()*A582/90)+P$2^2*(COS(PI()*A582/45)+3))/(3600*(P$2^2*COS(PI()*A582/90)+2*S$2^2-P$2^2)^(3/2)))/1000</f>
        <v>-29071.0267470251</v>
      </c>
      <c r="F582" s="33" t="n">
        <f aca="false">E582/1000</f>
        <v>-29.0710267470251</v>
      </c>
      <c r="G582" s="35" t="n">
        <f aca="false">$W$2*E582</f>
        <v>-13081.9620361613</v>
      </c>
      <c r="H582" s="33" t="n">
        <f aca="false">E582*TAN(C582*PI()/180)</f>
        <v>-5456.68377190514</v>
      </c>
      <c r="I582" s="35" t="n">
        <f aca="false">$W$2*H582</f>
        <v>-2455.50769735731</v>
      </c>
      <c r="J582" s="36" t="n">
        <v>0.4735</v>
      </c>
      <c r="K582" s="35" t="n">
        <f aca="false">(J582-1)/10*$R$2^2*PI()/4</f>
        <v>-430.218023203118</v>
      </c>
      <c r="L582" s="35" t="n">
        <f aca="false">G582+K582</f>
        <v>-13512.1800593644</v>
      </c>
      <c r="M582" s="37" t="n">
        <f aca="false">L582*TAN(C582*PI()/180)</f>
        <v>-2536.26039061517</v>
      </c>
      <c r="N582" s="31"/>
    </row>
    <row r="583" customFormat="false" ht="12.75" hidden="false" customHeight="false" outlineLevel="0" collapsed="false">
      <c r="A583" s="32" t="n">
        <f aca="false">A582+1</f>
        <v>399</v>
      </c>
      <c r="B583" s="33" t="n">
        <f aca="false">S$2+P$2-SQRT(S$2^2-P$2^2*SIN(A583*PI()/180)^2)-P$2*COS(A583*PI()/180)</f>
        <v>11.9452381758316</v>
      </c>
      <c r="C583" s="34" t="n">
        <f aca="false">ASIN($P$2/$S$2*SIN(A583*PI()/180))*180/PI()</f>
        <v>10.8695151351585</v>
      </c>
      <c r="D583" s="33" t="n">
        <f aca="false">(P$2^2*(PI()*U$2/30)*SIN(A583*PI()/180)*COS(A583*PI()/180)/SQRT(S$2^2-P$2^2*SIN(A583*PI()/180)^2)+P$2*(PI()*U$2/30)*SIN(A583*PI()/180))/1000</f>
        <v>29.2791673598625</v>
      </c>
      <c r="E583" s="35" t="n">
        <f aca="false">-1*(PI()^2*U$2^2*P$2*COS(PI()*A583/180)/900+SQRT(2)*PI()^2*U$2^2*P$2^2*(4*(2*S$2^2-P$2^2)*COS(PI()*A583/90)+P$2^2*(COS(PI()*A583/45)+3))/(3600*(P$2^2*COS(PI()*A583/90)+2*S$2^2-P$2^2)^(3/2)))/1000</f>
        <v>-28366.0708400058</v>
      </c>
      <c r="F583" s="33" t="n">
        <f aca="false">E583/1000</f>
        <v>-28.3660708400058</v>
      </c>
      <c r="G583" s="35" t="n">
        <f aca="false">$W$2*E583</f>
        <v>-12764.7318780026</v>
      </c>
      <c r="H583" s="33" t="n">
        <f aca="false">E583*TAN(C583*PI()/180)</f>
        <v>-5446.79369641827</v>
      </c>
      <c r="I583" s="35" t="n">
        <f aca="false">$W$2*H583</f>
        <v>-2451.05716338822</v>
      </c>
      <c r="J583" s="36" t="n">
        <v>0.50125</v>
      </c>
      <c r="K583" s="35" t="n">
        <f aca="false">(J583-1)/10*$R$2^2*PI()/4</f>
        <v>-407.542714287854</v>
      </c>
      <c r="L583" s="35" t="n">
        <f aca="false">G583+K583</f>
        <v>-13172.2745922904</v>
      </c>
      <c r="M583" s="37" t="n">
        <f aca="false">L583*TAN(C583*PI()/180)</f>
        <v>-2529.31266446642</v>
      </c>
      <c r="N583" s="31"/>
    </row>
    <row r="584" customFormat="false" ht="12.75" hidden="false" customHeight="false" outlineLevel="0" collapsed="false">
      <c r="A584" s="32" t="n">
        <f aca="false">A583+1</f>
        <v>400</v>
      </c>
      <c r="B584" s="33" t="n">
        <f aca="false">S$2+P$2-SQRT(S$2^2-P$2^2*SIN(A584*PI()/180)^2)-P$2*COS(A584*PI()/180)</f>
        <v>12.5247466817437</v>
      </c>
      <c r="C584" s="34" t="n">
        <f aca="false">ASIN($P$2/$S$2*SIN(A584*PI()/180))*180/PI()</f>
        <v>11.1050434592752</v>
      </c>
      <c r="D584" s="33" t="n">
        <f aca="false">(P$2^2*(PI()*U$2/30)*SIN(A584*PI()/180)*COS(A584*PI()/180)/SQRT(S$2^2-P$2^2*SIN(A584*PI()/180)^2)+P$2*(PI()*U$2/30)*SIN(A584*PI()/180))/1000</f>
        <v>29.8283586734913</v>
      </c>
      <c r="E584" s="35" t="n">
        <f aca="false">-1*(PI()^2*U$2^2*P$2*COS(PI()*A584/180)/900+SQRT(2)*PI()^2*U$2^2*P$2^2*(4*(2*S$2^2-P$2^2)*COS(PI()*A584/90)+P$2^2*(COS(PI()*A584/45)+3))/(3600*(P$2^2*COS(PI()*A584/90)+2*S$2^2-P$2^2)^(3/2)))/1000</f>
        <v>-27649.5589392156</v>
      </c>
      <c r="F584" s="33" t="n">
        <f aca="false">E584/1000</f>
        <v>-27.6495589392156</v>
      </c>
      <c r="G584" s="35" t="n">
        <f aca="false">$W$2*E584</f>
        <v>-12442.301522647</v>
      </c>
      <c r="H584" s="33" t="n">
        <f aca="false">E584*TAN(C584*PI()/180)</f>
        <v>-5427.15537299769</v>
      </c>
      <c r="I584" s="35" t="n">
        <f aca="false">$W$2*H584</f>
        <v>-2442.21991784896</v>
      </c>
      <c r="J584" s="36" t="n">
        <v>0.50125</v>
      </c>
      <c r="K584" s="35" t="n">
        <f aca="false">(J584-1)/10*$R$2^2*PI()/4</f>
        <v>-407.542714287854</v>
      </c>
      <c r="L584" s="35" t="n">
        <f aca="false">G584+K584</f>
        <v>-12849.8442369349</v>
      </c>
      <c r="M584" s="37" t="n">
        <f aca="false">L584*TAN(C584*PI()/180)</f>
        <v>-2522.21387494736</v>
      </c>
      <c r="N584" s="31"/>
    </row>
    <row r="585" customFormat="false" ht="12.75" hidden="false" customHeight="false" outlineLevel="0" collapsed="false">
      <c r="A585" s="32" t="n">
        <f aca="false">A584+1</f>
        <v>401</v>
      </c>
      <c r="B585" s="33" t="n">
        <f aca="false">S$2+P$2-SQRT(S$2^2-P$2^2*SIN(A585*PI()/180)^2)-P$2*COS(A585*PI()/180)</f>
        <v>13.1148851907301</v>
      </c>
      <c r="C585" s="34" t="n">
        <f aca="false">ASIN($P$2/$S$2*SIN(A585*PI()/180))*180/PI()</f>
        <v>11.3373334940127</v>
      </c>
      <c r="D585" s="33" t="n">
        <f aca="false">(P$2^2*(PI()*U$2/30)*SIN(A585*PI()/180)*COS(A585*PI()/180)/SQRT(S$2^2-P$2^2*SIN(A585*PI()/180)^2)+P$2*(PI()*U$2/30)*SIN(A585*PI()/180))/1000</f>
        <v>30.3633915591449</v>
      </c>
      <c r="E585" s="35" t="n">
        <f aca="false">-1*(PI()^2*U$2^2*P$2*COS(PI()*A585/180)/900+SQRT(2)*PI()^2*U$2^2*P$2^2*(4*(2*S$2^2-P$2^2)*COS(PI()*A585/90)+P$2^2*(COS(PI()*A585/45)+3))/(3600*(P$2^2*COS(PI()*A585/90)+2*S$2^2-P$2^2)^(3/2)))/1000</f>
        <v>-26921.9962261365</v>
      </c>
      <c r="F585" s="33" t="n">
        <f aca="false">E585/1000</f>
        <v>-26.9219962261365</v>
      </c>
      <c r="G585" s="35" t="n">
        <f aca="false">$W$2*E585</f>
        <v>-12114.8983017614</v>
      </c>
      <c r="H585" s="33" t="n">
        <f aca="false">E585*TAN(C585*PI()/180)</f>
        <v>-5397.79065408448</v>
      </c>
      <c r="I585" s="35" t="n">
        <f aca="false">$W$2*H585</f>
        <v>-2429.00579433801</v>
      </c>
      <c r="J585" s="36" t="n">
        <v>0.4455</v>
      </c>
      <c r="K585" s="35" t="n">
        <f aca="false">(J585-1)/10*$R$2^2*PI()/4</f>
        <v>-453.097614180682</v>
      </c>
      <c r="L585" s="35" t="n">
        <f aca="false">G585+K585</f>
        <v>-12567.9959159421</v>
      </c>
      <c r="M585" s="37" t="n">
        <f aca="false">L585*TAN(C585*PI()/180)</f>
        <v>-2519.85069479299</v>
      </c>
      <c r="N585" s="31"/>
    </row>
    <row r="586" customFormat="false" ht="12.75" hidden="false" customHeight="false" outlineLevel="0" collapsed="false">
      <c r="A586" s="32" t="n">
        <f aca="false">A585+1</f>
        <v>402</v>
      </c>
      <c r="B586" s="33" t="n">
        <f aca="false">S$2+P$2-SQRT(S$2^2-P$2^2*SIN(A586*PI()/180)^2)-P$2*COS(A586*PI()/180)</f>
        <v>13.7153739950705</v>
      </c>
      <c r="C586" s="34" t="n">
        <f aca="false">ASIN($P$2/$S$2*SIN(A586*PI()/180))*180/PI()</f>
        <v>11.5663103962368</v>
      </c>
      <c r="D586" s="33" t="n">
        <f aca="false">(P$2^2*(PI()*U$2/30)*SIN(A586*PI()/180)*COS(A586*PI()/180)/SQRT(S$2^2-P$2^2*SIN(A586*PI()/180)^2)+P$2*(PI()*U$2/30)*SIN(A586*PI()/180))/1000</f>
        <v>30.8840543688268</v>
      </c>
      <c r="E586" s="35" t="n">
        <f aca="false">-1*(PI()^2*U$2^2*P$2*COS(PI()*A586/180)/900+SQRT(2)*PI()^2*U$2^2*P$2^2*(4*(2*S$2^2-P$2^2)*COS(PI()*A586/90)+P$2^2*(COS(PI()*A586/45)+3))/(3600*(P$2^2*COS(PI()*A586/90)+2*S$2^2-P$2^2)^(3/2)))/1000</f>
        <v>-26183.8978629933</v>
      </c>
      <c r="F586" s="33" t="n">
        <f aca="false">E586/1000</f>
        <v>-26.1838978629933</v>
      </c>
      <c r="G586" s="35" t="n">
        <f aca="false">$W$2*E586</f>
        <v>-11782.754038347</v>
      </c>
      <c r="H586" s="33" t="n">
        <f aca="false">E586*TAN(C586*PI()/180)</f>
        <v>-5358.73955864446</v>
      </c>
      <c r="I586" s="35" t="n">
        <f aca="false">$W$2*H586</f>
        <v>-2411.43280139001</v>
      </c>
      <c r="J586" s="36" t="n">
        <v>0.4455</v>
      </c>
      <c r="K586" s="35" t="n">
        <f aca="false">(J586-1)/10*$R$2^2*PI()/4</f>
        <v>-453.097614180682</v>
      </c>
      <c r="L586" s="35" t="n">
        <f aca="false">G586+K586</f>
        <v>-12235.8516525277</v>
      </c>
      <c r="M586" s="37" t="n">
        <f aca="false">L586*TAN(C586*PI()/180)</f>
        <v>-2504.16277313608</v>
      </c>
      <c r="N586" s="31"/>
    </row>
    <row r="587" customFormat="false" ht="12.75" hidden="false" customHeight="false" outlineLevel="0" collapsed="false">
      <c r="A587" s="32" t="n">
        <f aca="false">A586+1</f>
        <v>403</v>
      </c>
      <c r="B587" s="33" t="n">
        <f aca="false">S$2+P$2-SQRT(S$2^2-P$2^2*SIN(A587*PI()/180)^2)-P$2*COS(A587*PI()/180)</f>
        <v>14.3259293367367</v>
      </c>
      <c r="C587" s="34" t="n">
        <f aca="false">ASIN($P$2/$S$2*SIN(A587*PI()/180))*180/PI()</f>
        <v>11.7918999383558</v>
      </c>
      <c r="D587" s="33" t="n">
        <f aca="false">(P$2^2*(PI()*U$2/30)*SIN(A587*PI()/180)*COS(A587*PI()/180)/SQRT(S$2^2-P$2^2*SIN(A587*PI()/180)^2)+P$2*(PI()*U$2/30)*SIN(A587*PI()/180))/1000</f>
        <v>31.3901456505995</v>
      </c>
      <c r="E587" s="35" t="n">
        <f aca="false">-1*(PI()^2*U$2^2*P$2*COS(PI()*A587/180)/900+SQRT(2)*PI()^2*U$2^2*P$2^2*(4*(2*S$2^2-P$2^2)*COS(PI()*A587/90)+P$2^2*(COS(PI()*A587/45)+3))/(3600*(P$2^2*COS(PI()*A587/90)+2*S$2^2-P$2^2)^(3/2)))/1000</f>
        <v>-25435.7886216354</v>
      </c>
      <c r="F587" s="33" t="n">
        <f aca="false">E587/1000</f>
        <v>-25.4357886216354</v>
      </c>
      <c r="G587" s="35" t="n">
        <f aca="false">$W$2*E587</f>
        <v>-11446.1048797359</v>
      </c>
      <c r="H587" s="33" t="n">
        <f aca="false">E587*TAN(C587*PI()/180)</f>
        <v>-5310.06033870072</v>
      </c>
      <c r="I587" s="35" t="n">
        <f aca="false">$W$2*H587</f>
        <v>-2389.52715241533</v>
      </c>
      <c r="J587" s="36" t="n">
        <v>0.4595</v>
      </c>
      <c r="K587" s="35" t="n">
        <f aca="false">(J587-1)/10*$R$2^2*PI()/4</f>
        <v>-441.6578186919</v>
      </c>
      <c r="L587" s="35" t="n">
        <f aca="false">G587+K587</f>
        <v>-11887.7626984278</v>
      </c>
      <c r="M587" s="37" t="n">
        <f aca="false">L587*TAN(C587*PI()/180)</f>
        <v>-2481.72911639603</v>
      </c>
      <c r="N587" s="31"/>
    </row>
    <row r="588" customFormat="false" ht="12.75" hidden="false" customHeight="false" outlineLevel="0" collapsed="false">
      <c r="A588" s="32" t="n">
        <f aca="false">A587+1</f>
        <v>404</v>
      </c>
      <c r="B588" s="33" t="n">
        <f aca="false">S$2+P$2-SQRT(S$2^2-P$2^2*SIN(A588*PI()/180)^2)-P$2*COS(A588*PI()/180)</f>
        <v>14.9462636091387</v>
      </c>
      <c r="C588" s="34" t="n">
        <f aca="false">ASIN($P$2/$S$2*SIN(A588*PI()/180))*180/PI()</f>
        <v>12.0140285411777</v>
      </c>
      <c r="D588" s="33" t="n">
        <f aca="false">(P$2^2*(PI()*U$2/30)*SIN(A588*PI()/180)*COS(A588*PI()/180)/SQRT(S$2^2-P$2^2*SIN(A588*PI()/180)^2)+P$2*(PI()*U$2/30)*SIN(A588*PI()/180))/1000</f>
        <v>31.8814743331608</v>
      </c>
      <c r="E588" s="35" t="n">
        <f aca="false">-1*(PI()^2*U$2^2*P$2*COS(PI()*A588/180)/900+SQRT(2)*PI()^2*U$2^2*P$2^2*(4*(2*S$2^2-P$2^2)*COS(PI()*A588/90)+P$2^2*(COS(PI()*A588/45)+3))/(3600*(P$2^2*COS(PI()*A588/90)+2*S$2^2-P$2^2)^(3/2)))/1000</f>
        <v>-24678.2024866636</v>
      </c>
      <c r="F588" s="33" t="n">
        <f aca="false">E588/1000</f>
        <v>-24.6782024866636</v>
      </c>
      <c r="G588" s="35" t="n">
        <f aca="false">$W$2*E588</f>
        <v>-11105.1911189986</v>
      </c>
      <c r="H588" s="33" t="n">
        <f aca="false">E588*TAN(C588*PI()/180)</f>
        <v>-5251.82950670967</v>
      </c>
      <c r="I588" s="35" t="n">
        <f aca="false">$W$2*H588</f>
        <v>-2363.32327801935</v>
      </c>
      <c r="J588" s="36" t="n">
        <v>0.4735</v>
      </c>
      <c r="K588" s="35" t="n">
        <f aca="false">(J588-1)/10*$R$2^2*PI()/4</f>
        <v>-430.218023203118</v>
      </c>
      <c r="L588" s="35" t="n">
        <f aca="false">G588+K588</f>
        <v>-11535.4091422018</v>
      </c>
      <c r="M588" s="37" t="n">
        <f aca="false">L588*TAN(C588*PI()/180)</f>
        <v>-2454.87904306332</v>
      </c>
      <c r="N588" s="31"/>
    </row>
    <row r="589" customFormat="false" ht="12.75" hidden="false" customHeight="false" outlineLevel="0" collapsed="false">
      <c r="A589" s="32" t="n">
        <f aca="false">A588+1</f>
        <v>405</v>
      </c>
      <c r="B589" s="33" t="n">
        <f aca="false">S$2+P$2-SQRT(S$2^2-P$2^2*SIN(A589*PI()/180)^2)-P$2*COS(A589*PI()/180)</f>
        <v>15.5760855624104</v>
      </c>
      <c r="C589" s="34" t="n">
        <f aca="false">ASIN($P$2/$S$2*SIN(A589*PI()/180))*180/PI()</f>
        <v>12.2326233076921</v>
      </c>
      <c r="D589" s="33" t="n">
        <f aca="false">(P$2^2*(PI()*U$2/30)*SIN(A589*PI()/180)*COS(A589*PI()/180)/SQRT(S$2^2-P$2^2*SIN(A589*PI()/180)^2)+P$2*(PI()*U$2/30)*SIN(A589*PI()/180))/1000</f>
        <v>32.3578599023803</v>
      </c>
      <c r="E589" s="35" t="n">
        <f aca="false">-1*(PI()^2*U$2^2*P$2*COS(PI()*A589/180)/900+SQRT(2)*PI()^2*U$2^2*P$2^2*(4*(2*S$2^2-P$2^2)*COS(PI()*A589/90)+P$2^2*(COS(PI()*A589/45)+3))/(3600*(P$2^2*COS(PI()*A589/90)+2*S$2^2-P$2^2)^(3/2)))/1000</f>
        <v>-23911.6822322639</v>
      </c>
      <c r="F589" s="33" t="n">
        <f aca="false">E589/1000</f>
        <v>-23.9116822322639</v>
      </c>
      <c r="G589" s="35" t="n">
        <f aca="false">$W$2*E589</f>
        <v>-10760.2570045188</v>
      </c>
      <c r="H589" s="33" t="n">
        <f aca="false">E589*TAN(C589*PI()/180)</f>
        <v>-5184.14182224728</v>
      </c>
      <c r="I589" s="35" t="n">
        <f aca="false">$W$2*H589</f>
        <v>-2332.86382001128</v>
      </c>
      <c r="J589" s="36" t="n">
        <v>0.4875</v>
      </c>
      <c r="K589" s="35" t="n">
        <f aca="false">(J589-1)/10*$R$2^2*PI()/4</f>
        <v>-418.778227714336</v>
      </c>
      <c r="L589" s="35" t="n">
        <f aca="false">G589+K589</f>
        <v>-11179.0352322331</v>
      </c>
      <c r="M589" s="37" t="n">
        <f aca="false">L589*TAN(C589*PI()/180)</f>
        <v>-2423.65650048656</v>
      </c>
      <c r="N589" s="31"/>
    </row>
    <row r="590" customFormat="false" ht="12.75" hidden="false" customHeight="false" outlineLevel="0" collapsed="false">
      <c r="A590" s="32" t="n">
        <f aca="false">A589+1</f>
        <v>406</v>
      </c>
      <c r="B590" s="33" t="n">
        <f aca="false">S$2+P$2-SQRT(S$2^2-P$2^2*SIN(A590*PI()/180)^2)-P$2*COS(A590*PI()/180)</f>
        <v>16.2151005120741</v>
      </c>
      <c r="C590" s="34" t="n">
        <f aca="false">ASIN($P$2/$S$2*SIN(A590*PI()/180))*180/PI()</f>
        <v>12.4476120577524</v>
      </c>
      <c r="D590" s="33" t="n">
        <f aca="false">(P$2^2*(PI()*U$2/30)*SIN(A590*PI()/180)*COS(A590*PI()/180)/SQRT(S$2^2-P$2^2*SIN(A590*PI()/180)^2)+P$2*(PI()*U$2/30)*SIN(A590*PI()/180))/1000</f>
        <v>32.8191325692772</v>
      </c>
      <c r="E590" s="35" t="n">
        <f aca="false">-1*(PI()^2*U$2^2*P$2*COS(PI()*A590/180)/900+SQRT(2)*PI()^2*U$2^2*P$2^2*(4*(2*S$2^2-P$2^2)*COS(PI()*A590/90)+P$2^2*(COS(PI()*A590/45)+3))/(3600*(P$2^2*COS(PI()*A590/90)+2*S$2^2-P$2^2)^(3/2)))/1000</f>
        <v>-23136.7789722909</v>
      </c>
      <c r="F590" s="33" t="n">
        <f aca="false">E590/1000</f>
        <v>-23.1367789722909</v>
      </c>
      <c r="G590" s="35" t="n">
        <f aca="false">$W$2*E590</f>
        <v>-10411.5505375309</v>
      </c>
      <c r="H590" s="33" t="n">
        <f aca="false">E590*TAN(C590*PI()/180)</f>
        <v>-5107.11023654922</v>
      </c>
      <c r="I590" s="35" t="n">
        <f aca="false">$W$2*H590</f>
        <v>-2298.19960644715</v>
      </c>
      <c r="J590" s="36" t="n">
        <v>0.50125</v>
      </c>
      <c r="K590" s="35" t="n">
        <f aca="false">(J590-1)/10*$R$2^2*PI()/4</f>
        <v>-407.542714287854</v>
      </c>
      <c r="L590" s="35" t="n">
        <f aca="false">G590+K590</f>
        <v>-10819.0932518188</v>
      </c>
      <c r="M590" s="37" t="n">
        <f aca="false">L590*TAN(C590*PI()/180)</f>
        <v>-2388.15878228849</v>
      </c>
      <c r="N590" s="31"/>
    </row>
    <row r="591" customFormat="false" ht="12.75" hidden="false" customHeight="false" outlineLevel="0" collapsed="false">
      <c r="A591" s="32" t="n">
        <f aca="false">A590+1</f>
        <v>407</v>
      </c>
      <c r="B591" s="33" t="n">
        <f aca="false">S$2+P$2-SQRT(S$2^2-P$2^2*SIN(A591*PI()/180)^2)-P$2*COS(A591*PI()/180)</f>
        <v>16.863010550911</v>
      </c>
      <c r="C591" s="34" t="n">
        <f aca="false">ASIN($P$2/$S$2*SIN(A591*PI()/180))*180/PI()</f>
        <v>12.6589233636265</v>
      </c>
      <c r="D591" s="33" t="n">
        <f aca="false">(P$2^2*(PI()*U$2/30)*SIN(A591*PI()/180)*COS(A591*PI()/180)/SQRT(S$2^2-P$2^2*SIN(A591*PI()/180)^2)+P$2*(PI()*U$2/30)*SIN(A591*PI()/180))/1000</f>
        <v>33.2651334289116</v>
      </c>
      <c r="E591" s="35" t="n">
        <f aca="false">-1*(PI()^2*U$2^2*P$2*COS(PI()*A591/180)/900+SQRT(2)*PI()^2*U$2^2*P$2^2*(4*(2*S$2^2-P$2^2)*COS(PI()*A591/90)+P$2^2*(COS(PI()*A591/45)+3))/(3600*(P$2^2*COS(PI()*A591/90)+2*S$2^2-P$2^2)^(3/2)))/1000</f>
        <v>-22354.0516832458</v>
      </c>
      <c r="F591" s="33" t="n">
        <f aca="false">E591/1000</f>
        <v>-22.3540516832458</v>
      </c>
      <c r="G591" s="35" t="n">
        <f aca="false">$W$2*E591</f>
        <v>-10059.3232574606</v>
      </c>
      <c r="H591" s="33" t="n">
        <f aca="false">E591*TAN(C591*PI()/180)</f>
        <v>-5020.86579354112</v>
      </c>
      <c r="I591" s="35" t="n">
        <f aca="false">$W$2*H591</f>
        <v>-2259.3896070935</v>
      </c>
      <c r="J591" s="36" t="n">
        <v>0.51525</v>
      </c>
      <c r="K591" s="35" t="n">
        <f aca="false">(J591-1)/10*$R$2^2*PI()/4</f>
        <v>-396.102918799072</v>
      </c>
      <c r="L591" s="35" t="n">
        <f aca="false">G591+K591</f>
        <v>-10455.4261762597</v>
      </c>
      <c r="M591" s="37" t="n">
        <f aca="false">L591*TAN(C591*PI()/180)</f>
        <v>-2348.35690590362</v>
      </c>
      <c r="N591" s="31"/>
    </row>
    <row r="592" customFormat="false" ht="12.75" hidden="false" customHeight="false" outlineLevel="0" collapsed="false">
      <c r="A592" s="32" t="n">
        <f aca="false">A591+1</f>
        <v>408</v>
      </c>
      <c r="B592" s="33" t="n">
        <f aca="false">S$2+P$2-SQRT(S$2^2-P$2^2*SIN(A592*PI()/180)^2)-P$2*COS(A592*PI()/180)</f>
        <v>17.5195147638527</v>
      </c>
      <c r="C592" s="34" t="n">
        <f aca="false">ASIN($P$2/$S$2*SIN(A592*PI()/180))*180/PI()</f>
        <v>12.8664865863844</v>
      </c>
      <c r="D592" s="33" t="n">
        <f aca="false">(P$2^2*(PI()*U$2/30)*SIN(A592*PI()/180)*COS(A592*PI()/180)/SQRT(S$2^2-P$2^2*SIN(A592*PI()/180)^2)+P$2*(PI()*U$2/30)*SIN(A592*PI()/180))/1000</f>
        <v>33.6957146096531</v>
      </c>
      <c r="E592" s="35" t="n">
        <f aca="false">-1*(PI()^2*U$2^2*P$2*COS(PI()*A592/180)/900+SQRT(2)*PI()^2*U$2^2*P$2^2*(4*(2*S$2^2-P$2^2)*COS(PI()*A592/90)+P$2^2*(COS(PI()*A592/45)+3))/(3600*(P$2^2*COS(PI()*A592/90)+2*S$2^2-P$2^2)^(3/2)))/1000</f>
        <v>-21564.0666998929</v>
      </c>
      <c r="F592" s="33" t="n">
        <f aca="false">E592/1000</f>
        <v>-21.5640666998929</v>
      </c>
      <c r="G592" s="35" t="n">
        <f aca="false">$W$2*E592</f>
        <v>-9703.83001495179</v>
      </c>
      <c r="H592" s="33" t="n">
        <f aca="false">E592*TAN(C592*PI()/180)</f>
        <v>-4925.55748610283</v>
      </c>
      <c r="I592" s="35" t="n">
        <f aca="false">$W$2*H592</f>
        <v>-2216.50086874627</v>
      </c>
      <c r="J592" s="36" t="n">
        <v>0.4875</v>
      </c>
      <c r="K592" s="35" t="n">
        <f aca="false">(J592-1)/10*$R$2^2*PI()/4</f>
        <v>-418.778227714336</v>
      </c>
      <c r="L592" s="35" t="n">
        <f aca="false">G592+K592</f>
        <v>-10122.6082426661</v>
      </c>
      <c r="M592" s="37" t="n">
        <f aca="false">L592*TAN(C592*PI()/180)</f>
        <v>-2312.15612075611</v>
      </c>
      <c r="N592" s="31"/>
    </row>
    <row r="593" customFormat="false" ht="12.75" hidden="false" customHeight="false" outlineLevel="0" collapsed="false">
      <c r="A593" s="32" t="n">
        <f aca="false">A592+1</f>
        <v>409</v>
      </c>
      <c r="B593" s="33" t="n">
        <f aca="false">S$2+P$2-SQRT(S$2^2-P$2^2*SIN(A593*PI()/180)^2)-P$2*COS(A593*PI()/180)</f>
        <v>18.1843094457023</v>
      </c>
      <c r="C593" s="34" t="n">
        <f aca="false">ASIN($P$2/$S$2*SIN(A593*PI()/180))*180/PI()</f>
        <v>13.070231913084</v>
      </c>
      <c r="D593" s="33" t="n">
        <f aca="false">(P$2^2*(PI()*U$2/30)*SIN(A593*PI()/180)*COS(A593*PI()/180)/SQRT(S$2^2-P$2^2*SIN(A593*PI()/180)^2)+P$2*(PI()*U$2/30)*SIN(A593*PI()/180))/1000</f>
        <v>34.1107394122919</v>
      </c>
      <c r="E593" s="35" t="n">
        <f aca="false">-1*(PI()^2*U$2^2*P$2*COS(PI()*A593/180)/900+SQRT(2)*PI()^2*U$2^2*P$2^2*(4*(2*S$2^2-P$2^2)*COS(PI()*A593/90)+P$2^2*(COS(PI()*A593/45)+3))/(3600*(P$2^2*COS(PI()*A593/90)+2*S$2^2-P$2^2)^(3/2)))/1000</f>
        <v>-20767.3971833742</v>
      </c>
      <c r="F593" s="33" t="n">
        <f aca="false">E593/1000</f>
        <v>-20.7673971833742</v>
      </c>
      <c r="G593" s="35" t="n">
        <f aca="false">$W$2*E593</f>
        <v>-9345.3287325184</v>
      </c>
      <c r="H593" s="33" t="n">
        <f aca="false">E593*TAN(C593*PI()/180)</f>
        <v>-4821.35206643348</v>
      </c>
      <c r="I593" s="35" t="n">
        <f aca="false">$W$2*H593</f>
        <v>-2169.60842989507</v>
      </c>
      <c r="J593" s="36" t="n">
        <v>0.4595</v>
      </c>
      <c r="K593" s="35" t="n">
        <f aca="false">(J593-1)/10*$R$2^2*PI()/4</f>
        <v>-441.6578186919</v>
      </c>
      <c r="L593" s="35" t="n">
        <f aca="false">G593+K593</f>
        <v>-9786.9865512103</v>
      </c>
      <c r="M593" s="37" t="n">
        <f aca="false">L593*TAN(C593*PI()/180)</f>
        <v>-2272.14356311395</v>
      </c>
      <c r="N593" s="31"/>
    </row>
    <row r="594" customFormat="false" ht="12.75" hidden="false" customHeight="false" outlineLevel="0" collapsed="false">
      <c r="A594" s="32" t="n">
        <f aca="false">A593+1</f>
        <v>410</v>
      </c>
      <c r="B594" s="33" t="n">
        <f aca="false">S$2+P$2-SQRT(S$2^2-P$2^2*SIN(A594*PI()/180)^2)-P$2*COS(A594*PI()/180)</f>
        <v>18.8570883214777</v>
      </c>
      <c r="C594" s="34" t="n">
        <f aca="false">ASIN($P$2/$S$2*SIN(A594*PI()/180))*180/PI()</f>
        <v>13.2700903947127</v>
      </c>
      <c r="D594" s="33" t="n">
        <f aca="false">(P$2^2*(PI()*U$2/30)*SIN(A594*PI()/180)*COS(A594*PI()/180)/SQRT(S$2^2-P$2^2*SIN(A594*PI()/180)^2)+P$2*(PI()*U$2/30)*SIN(A594*PI()/180))/1000</f>
        <v>34.5100824384489</v>
      </c>
      <c r="E594" s="35" t="n">
        <f aca="false">-1*(PI()^2*U$2^2*P$2*COS(PI()*A594/180)/900+SQRT(2)*PI()^2*U$2^2*P$2^2*(4*(2*S$2^2-P$2^2)*COS(PI()*A594/90)+P$2^2*(COS(PI()*A594/45)+3))/(3600*(P$2^2*COS(PI()*A594/90)+2*S$2^2-P$2^2)^(3/2)))/1000</f>
        <v>-19964.6225618032</v>
      </c>
      <c r="F594" s="33" t="n">
        <f aca="false">E594/1000</f>
        <v>-19.9646225618032</v>
      </c>
      <c r="G594" s="35" t="n">
        <f aca="false">$W$2*E594</f>
        <v>-8984.08015281142</v>
      </c>
      <c r="H594" s="33" t="n">
        <f aca="false">E594*TAN(C594*PI()/180)</f>
        <v>-4708.43380952326</v>
      </c>
      <c r="I594" s="35" t="n">
        <f aca="false">$W$2*H594</f>
        <v>-2118.79521428547</v>
      </c>
      <c r="J594" s="36" t="n">
        <v>0.4595</v>
      </c>
      <c r="K594" s="35" t="n">
        <f aca="false">(J594-1)/10*$R$2^2*PI()/4</f>
        <v>-441.6578186919</v>
      </c>
      <c r="L594" s="35" t="n">
        <f aca="false">G594+K594</f>
        <v>-9425.73797150332</v>
      </c>
      <c r="M594" s="37" t="n">
        <f aca="false">L594*TAN(C594*PI()/180)</f>
        <v>-2222.95529040671</v>
      </c>
      <c r="N594" s="31"/>
    </row>
    <row r="595" customFormat="false" ht="12.75" hidden="false" customHeight="false" outlineLevel="0" collapsed="false">
      <c r="A595" s="32" t="n">
        <f aca="false">A594+1</f>
        <v>411</v>
      </c>
      <c r="B595" s="33" t="n">
        <f aca="false">S$2+P$2-SQRT(S$2^2-P$2^2*SIN(A595*PI()/180)^2)-P$2*COS(A595*PI()/180)</f>
        <v>19.5375427691643</v>
      </c>
      <c r="C595" s="34" t="n">
        <f aca="false">ASIN($P$2/$S$2*SIN(A595*PI()/180))*180/PI()</f>
        <v>13.4659939848421</v>
      </c>
      <c r="D595" s="33" t="n">
        <f aca="false">(P$2^2*(PI()*U$2/30)*SIN(A595*PI()/180)*COS(A595*PI()/180)/SQRT(S$2^2-P$2^2*SIN(A595*PI()/180)^2)+P$2*(PI()*U$2/30)*SIN(A595*PI()/180))/1000</f>
        <v>34.8936297077497</v>
      </c>
      <c r="E595" s="35" t="n">
        <f aca="false">-1*(PI()^2*U$2^2*P$2*COS(PI()*A595/180)/900+SQRT(2)*PI()^2*U$2^2*P$2^2*(4*(2*S$2^2-P$2^2)*COS(PI()*A595/90)+P$2^2*(COS(PI()*A595/45)+3))/(3600*(P$2^2*COS(PI()*A595/90)+2*S$2^2-P$2^2)^(3/2)))/1000</f>
        <v>-19156.3279434425</v>
      </c>
      <c r="F595" s="33" t="n">
        <f aca="false">E595/1000</f>
        <v>-19.1563279434425</v>
      </c>
      <c r="G595" s="35" t="n">
        <f aca="false">$W$2*E595</f>
        <v>-8620.34757454912</v>
      </c>
      <c r="H595" s="33" t="n">
        <f aca="false">E595*TAN(C595*PI()/180)</f>
        <v>-4587.00422889172</v>
      </c>
      <c r="I595" s="35" t="n">
        <f aca="false">$W$2*H595</f>
        <v>-2064.15190300127</v>
      </c>
      <c r="J595" s="36" t="n">
        <v>0.4875</v>
      </c>
      <c r="K595" s="35" t="n">
        <f aca="false">(J595-1)/10*$R$2^2*PI()/4</f>
        <v>-418.778227714336</v>
      </c>
      <c r="L595" s="35" t="n">
        <f aca="false">G595+K595</f>
        <v>-9039.12580226345</v>
      </c>
      <c r="M595" s="37" t="n">
        <f aca="false">L595*TAN(C595*PI()/180)</f>
        <v>-2164.42881970289</v>
      </c>
      <c r="N595" s="31"/>
    </row>
    <row r="596" customFormat="false" ht="12.75" hidden="false" customHeight="false" outlineLevel="0" collapsed="false">
      <c r="A596" s="32" t="n">
        <f aca="false">A595+1</f>
        <v>412</v>
      </c>
      <c r="B596" s="33" t="n">
        <f aca="false">S$2+P$2-SQRT(S$2^2-P$2^2*SIN(A596*PI()/180)^2)-P$2*COS(A596*PI()/180)</f>
        <v>20.2253620446503</v>
      </c>
      <c r="C596" s="34" t="n">
        <f aca="false">ASIN($P$2/$S$2*SIN(A596*PI()/180))*180/PI()</f>
        <v>13.6578755789428</v>
      </c>
      <c r="D596" s="33" t="n">
        <f aca="false">(P$2^2*(PI()*U$2/30)*SIN(A596*PI()/180)*COS(A596*PI()/180)/SQRT(S$2^2-P$2^2*SIN(A596*PI()/180)^2)+P$2*(PI()*U$2/30)*SIN(A596*PI()/180))/1000</f>
        <v>35.2612787632245</v>
      </c>
      <c r="E596" s="35" t="n">
        <f aca="false">-1*(PI()^2*U$2^2*P$2*COS(PI()*A596/180)/900+SQRT(2)*PI()^2*U$2^2*P$2^2*(4*(2*S$2^2-P$2^2)*COS(PI()*A596/90)+P$2^2*(COS(PI()*A596/45)+3))/(3600*(P$2^2*COS(PI()*A596/90)+2*S$2^2-P$2^2)^(3/2)))/1000</f>
        <v>-18343.1035027137</v>
      </c>
      <c r="F596" s="33" t="n">
        <f aca="false">E596/1000</f>
        <v>-18.3431035027137</v>
      </c>
      <c r="G596" s="35" t="n">
        <f aca="false">$W$2*E596</f>
        <v>-8254.39657622118</v>
      </c>
      <c r="H596" s="33" t="n">
        <f aca="false">E596*TAN(C596*PI()/180)</f>
        <v>-4457.2817439228</v>
      </c>
      <c r="I596" s="35" t="n">
        <f aca="false">$W$2*H596</f>
        <v>-2005.77678476526</v>
      </c>
      <c r="J596" s="36" t="n">
        <v>0.4595</v>
      </c>
      <c r="K596" s="35" t="n">
        <f aca="false">(J596-1)/10*$R$2^2*PI()/4</f>
        <v>-441.6578186919</v>
      </c>
      <c r="L596" s="35" t="n">
        <f aca="false">G596+K596</f>
        <v>-8696.05439491308</v>
      </c>
      <c r="M596" s="37" t="n">
        <f aca="false">L596*TAN(C596*PI()/180)</f>
        <v>-2113.09740976336</v>
      </c>
      <c r="N596" s="31"/>
    </row>
    <row r="597" customFormat="false" ht="12.75" hidden="false" customHeight="false" outlineLevel="0" collapsed="false">
      <c r="A597" s="32" t="n">
        <f aca="false">A596+1</f>
        <v>413</v>
      </c>
      <c r="B597" s="33" t="n">
        <f aca="false">S$2+P$2-SQRT(S$2^2-P$2^2*SIN(A597*PI()/180)^2)-P$2*COS(A597*PI()/180)</f>
        <v>20.9202335086094</v>
      </c>
      <c r="C597" s="34" t="n">
        <f aca="false">ASIN($P$2/$S$2*SIN(A597*PI()/180))*180/PI()</f>
        <v>13.8456690543091</v>
      </c>
      <c r="D597" s="33" t="n">
        <f aca="false">(P$2^2*(PI()*U$2/30)*SIN(A597*PI()/180)*COS(A597*PI()/180)/SQRT(S$2^2-P$2^2*SIN(A597*PI()/180)^2)+P$2*(PI()*U$2/30)*SIN(A597*PI()/180))/1000</f>
        <v>35.6129387644055</v>
      </c>
      <c r="E597" s="35" t="n">
        <f aca="false">-1*(PI()^2*U$2^2*P$2*COS(PI()*A597/180)/900+SQRT(2)*PI()^2*U$2^2*P$2^2*(4*(2*S$2^2-P$2^2)*COS(PI()*A597/90)+P$2^2*(COS(PI()*A597/45)+3))/(3600*(P$2^2*COS(PI()*A597/90)+2*S$2^2-P$2^2)^(3/2)))/1000</f>
        <v>-17525.5438394224</v>
      </c>
      <c r="F597" s="33" t="n">
        <f aca="false">E597/1000</f>
        <v>-17.5255438394224</v>
      </c>
      <c r="G597" s="35" t="n">
        <f aca="false">$W$2*E597</f>
        <v>-7886.49472774008</v>
      </c>
      <c r="H597" s="33" t="n">
        <f aca="false">E597*TAN(C597*PI()/180)</f>
        <v>-4319.50129831108</v>
      </c>
      <c r="I597" s="35" t="n">
        <f aca="false">$W$2*H597</f>
        <v>-1943.77558423999</v>
      </c>
      <c r="J597" s="36" t="n">
        <v>0.4735</v>
      </c>
      <c r="K597" s="35" t="n">
        <f aca="false">(J597-1)/10*$R$2^2*PI()/4</f>
        <v>-430.218023203118</v>
      </c>
      <c r="L597" s="35" t="n">
        <f aca="false">G597+K597</f>
        <v>-8316.7127509432</v>
      </c>
      <c r="M597" s="37" t="n">
        <f aca="false">L597*TAN(C597*PI()/180)</f>
        <v>-2049.81094193328</v>
      </c>
      <c r="N597" s="31"/>
    </row>
    <row r="598" customFormat="false" ht="12.75" hidden="false" customHeight="false" outlineLevel="0" collapsed="false">
      <c r="A598" s="32" t="n">
        <f aca="false">A597+1</f>
        <v>414</v>
      </c>
      <c r="B598" s="33" t="n">
        <f aca="false">S$2+P$2-SQRT(S$2^2-P$2^2*SIN(A598*PI()/180)^2)-P$2*COS(A598*PI()/180)</f>
        <v>21.6218428550834</v>
      </c>
      <c r="C598" s="34" t="n">
        <f aca="false">ASIN($P$2/$S$2*SIN(A598*PI()/180))*180/PI()</f>
        <v>14.0293093105339</v>
      </c>
      <c r="D598" s="33" t="n">
        <f aca="false">(P$2^2*(PI()*U$2/30)*SIN(A598*PI()/180)*COS(A598*PI()/180)/SQRT(S$2^2-P$2^2*SIN(A598*PI()/180)^2)+P$2*(PI()*U$2/30)*SIN(A598*PI()/180))/1000</f>
        <v>35.9485305676026</v>
      </c>
      <c r="E598" s="35" t="n">
        <f aca="false">-1*(PI()^2*U$2^2*P$2*COS(PI()*A598/180)/900+SQRT(2)*PI()^2*U$2^2*P$2^2*(4*(2*S$2^2-P$2^2)*COS(PI()*A598/90)+P$2^2*(COS(PI()*A598/45)+3))/(3600*(P$2^2*COS(PI()*A598/90)+2*S$2^2-P$2^2)^(3/2)))/1000</f>
        <v>-16704.2473117371</v>
      </c>
      <c r="F598" s="33" t="n">
        <f aca="false">E598/1000</f>
        <v>-16.7042473117371</v>
      </c>
      <c r="G598" s="35" t="n">
        <f aca="false">$W$2*E598</f>
        <v>-7516.9112902817</v>
      </c>
      <c r="H598" s="33" t="n">
        <f aca="false">E598*TAN(C598*PI()/180)</f>
        <v>-4173.91392933402</v>
      </c>
      <c r="I598" s="35" t="n">
        <f aca="false">$W$2*H598</f>
        <v>-1878.26126820031</v>
      </c>
      <c r="J598" s="36" t="n">
        <v>0.4875</v>
      </c>
      <c r="K598" s="35" t="n">
        <f aca="false">(J598-1)/10*$R$2^2*PI()/4</f>
        <v>-418.778227714336</v>
      </c>
      <c r="L598" s="35" t="n">
        <f aca="false">G598+K598</f>
        <v>-7935.68951799603</v>
      </c>
      <c r="M598" s="37" t="n">
        <f aca="false">L598*TAN(C598*PI()/180)</f>
        <v>-1982.90197695769</v>
      </c>
      <c r="N598" s="31"/>
    </row>
    <row r="599" customFormat="false" ht="12.75" hidden="false" customHeight="false" outlineLevel="0" collapsed="false">
      <c r="A599" s="32" t="n">
        <f aca="false">A598+1</f>
        <v>415</v>
      </c>
      <c r="B599" s="33" t="n">
        <f aca="false">S$2+P$2-SQRT(S$2^2-P$2^2*SIN(A599*PI()/180)^2)-P$2*COS(A599*PI()/180)</f>
        <v>22.3298743415095</v>
      </c>
      <c r="C599" s="34" t="n">
        <f aca="false">ASIN($P$2/$S$2*SIN(A599*PI()/180))*180/PI()</f>
        <v>14.2087323104749</v>
      </c>
      <c r="D599" s="33" t="n">
        <f aca="false">(P$2^2*(PI()*U$2/30)*SIN(A599*PI()/180)*COS(A599*PI()/180)/SQRT(S$2^2-P$2^2*SIN(A599*PI()/180)^2)+P$2*(PI()*U$2/30)*SIN(A599*PI()/180))/1000</f>
        <v>36.2679867928474</v>
      </c>
      <c r="E599" s="35" t="n">
        <f aca="false">-1*(PI()^2*U$2^2*P$2*COS(PI()*A599/180)/900+SQRT(2)*PI()^2*U$2^2*P$2^2*(4*(2*S$2^2-P$2^2)*COS(PI()*A599/90)+P$2^2*(COS(PI()*A599/45)+3))/(3600*(P$2^2*COS(PI()*A599/90)+2*S$2^2-P$2^2)^(3/2)))/1000</f>
        <v>-15879.8153436112</v>
      </c>
      <c r="F599" s="33" t="n">
        <f aca="false">E599/1000</f>
        <v>-15.8798153436112</v>
      </c>
      <c r="G599" s="35" t="n">
        <f aca="false">$W$2*E599</f>
        <v>-7145.91690462503</v>
      </c>
      <c r="H599" s="33" t="n">
        <f aca="false">E599*TAN(C599*PI()/180)</f>
        <v>-4020.78628787752</v>
      </c>
      <c r="I599" s="35" t="n">
        <f aca="false">$W$2*H599</f>
        <v>-1809.35382954488</v>
      </c>
      <c r="J599" s="36" t="n">
        <v>0.4735</v>
      </c>
      <c r="K599" s="35" t="n">
        <f aca="false">(J599-1)/10*$R$2^2*PI()/4</f>
        <v>-430.218023203118</v>
      </c>
      <c r="L599" s="35" t="n">
        <f aca="false">G599+K599</f>
        <v>-7576.13492782815</v>
      </c>
      <c r="M599" s="37" t="n">
        <f aca="false">L599*TAN(C599*PI()/180)</f>
        <v>-1918.2854947477</v>
      </c>
      <c r="N599" s="31"/>
    </row>
    <row r="600" customFormat="false" ht="12.75" hidden="false" customHeight="false" outlineLevel="0" collapsed="false">
      <c r="A600" s="32" t="n">
        <f aca="false">A599+1</f>
        <v>416</v>
      </c>
      <c r="B600" s="33" t="n">
        <f aca="false">S$2+P$2-SQRT(S$2^2-P$2^2*SIN(A600*PI()/180)^2)-P$2*COS(A600*PI()/180)</f>
        <v>23.044011019925</v>
      </c>
      <c r="C600" s="34" t="n">
        <f aca="false">ASIN($P$2/$S$2*SIN(A600*PI()/180))*180/PI()</f>
        <v>14.3838751216443</v>
      </c>
      <c r="D600" s="33" t="n">
        <f aca="false">(P$2^2*(PI()*U$2/30)*SIN(A600*PI()/180)*COS(A600*PI()/180)/SQRT(S$2^2-P$2^2*SIN(A600*PI()/180)^2)+P$2*(PI()*U$2/30)*SIN(A600*PI()/180))/1000</f>
        <v>36.5712518770144</v>
      </c>
      <c r="E600" s="35" t="n">
        <f aca="false">-1*(PI()^2*U$2^2*P$2*COS(PI()*A600/180)/900+SQRT(2)*PI()^2*U$2^2*P$2^2*(4*(2*S$2^2-P$2^2)*COS(PI()*A600/90)+P$2^2*(COS(PI()*A600/45)+3))/(3600*(P$2^2*COS(PI()*A600/90)+2*S$2^2-P$2^2)^(3/2)))/1000</f>
        <v>-15052.8517074994</v>
      </c>
      <c r="F600" s="33" t="n">
        <f aca="false">E600/1000</f>
        <v>-15.0528517074994</v>
      </c>
      <c r="G600" s="35" t="n">
        <f aca="false">$W$2*E600</f>
        <v>-6773.78326837475</v>
      </c>
      <c r="H600" s="33" t="n">
        <f aca="false">E600*TAN(C600*PI()/180)</f>
        <v>-3860.40010936956</v>
      </c>
      <c r="I600" s="35" t="n">
        <f aca="false">$W$2*H600</f>
        <v>-1737.1800492163</v>
      </c>
      <c r="J600" s="36" t="n">
        <v>0.4735</v>
      </c>
      <c r="K600" s="35" t="n">
        <f aca="false">(J600-1)/10*$R$2^2*PI()/4</f>
        <v>-430.218023203118</v>
      </c>
      <c r="L600" s="35" t="n">
        <f aca="false">G600+K600</f>
        <v>-7204.00129157786</v>
      </c>
      <c r="M600" s="37" t="n">
        <f aca="false">L600*TAN(C600*PI()/180)</f>
        <v>-1847.51221325394</v>
      </c>
      <c r="N600" s="31"/>
    </row>
    <row r="601" customFormat="false" ht="12.75" hidden="false" customHeight="false" outlineLevel="0" collapsed="false">
      <c r="A601" s="32" t="n">
        <f aca="false">A600+1</f>
        <v>417</v>
      </c>
      <c r="B601" s="33" t="n">
        <f aca="false">S$2+P$2-SQRT(S$2^2-P$2^2*SIN(A601*PI()/180)^2)-P$2*COS(A601*PI()/180)</f>
        <v>23.7639349690748</v>
      </c>
      <c r="C601" s="34" t="n">
        <f aca="false">ASIN($P$2/$S$2*SIN(A601*PI()/180))*180/PI()</f>
        <v>14.5546759579574</v>
      </c>
      <c r="D601" s="33" t="n">
        <f aca="false">(P$2^2*(PI()*U$2/30)*SIN(A601*PI()/180)*COS(A601*PI()/180)/SQRT(S$2^2-P$2^2*SIN(A601*PI()/180)^2)+P$2*(PI()*U$2/30)*SIN(A601*PI()/180))/1000</f>
        <v>36.8582821126433</v>
      </c>
      <c r="E601" s="35" t="n">
        <f aca="false">-1*(PI()^2*U$2^2*P$2*COS(PI()*A601/180)/900+SQRT(2)*PI()^2*U$2^2*P$2^2*(4*(2*S$2^2-P$2^2)*COS(PI()*A601/90)+P$2^2*(COS(PI()*A601/45)+3))/(3600*(P$2^2*COS(PI()*A601/90)+2*S$2^2-P$2^2)^(3/2)))/1000</f>
        <v>-14223.9617833819</v>
      </c>
      <c r="F601" s="33" t="n">
        <f aca="false">E601/1000</f>
        <v>-14.2239617833819</v>
      </c>
      <c r="G601" s="35" t="n">
        <f aca="false">$W$2*E601</f>
        <v>-6400.78280252185</v>
      </c>
      <c r="H601" s="33" t="n">
        <f aca="false">E601*TAN(C601*PI()/180)</f>
        <v>-3693.05163601437</v>
      </c>
      <c r="I601" s="35" t="n">
        <f aca="false">$W$2*H601</f>
        <v>-1661.87323620647</v>
      </c>
      <c r="J601" s="36" t="n">
        <v>0.4735</v>
      </c>
      <c r="K601" s="35" t="n">
        <f aca="false">(J601-1)/10*$R$2^2*PI()/4</f>
        <v>-430.218023203118</v>
      </c>
      <c r="L601" s="35" t="n">
        <f aca="false">G601+K601</f>
        <v>-6831.00082572497</v>
      </c>
      <c r="M601" s="37" t="n">
        <f aca="false">L601*TAN(C601*PI()/180)</f>
        <v>-1773.57329548878</v>
      </c>
      <c r="N601" s="31"/>
    </row>
    <row r="602" customFormat="false" ht="12.75" hidden="false" customHeight="false" outlineLevel="0" collapsed="false">
      <c r="A602" s="32" t="n">
        <f aca="false">A601+1</f>
        <v>418</v>
      </c>
      <c r="B602" s="33" t="n">
        <f aca="false">S$2+P$2-SQRT(S$2^2-P$2^2*SIN(A602*PI()/180)^2)-P$2*COS(A602*PI()/180)</f>
        <v>24.4893275271358</v>
      </c>
      <c r="C602" s="34" t="n">
        <f aca="false">ASIN($P$2/$S$2*SIN(A602*PI()/180))*180/PI()</f>
        <v>14.7210742217636</v>
      </c>
      <c r="D602" s="33" t="n">
        <f aca="false">(P$2^2*(PI()*U$2/30)*SIN(A602*PI()/180)*COS(A602*PI()/180)/SQRT(S$2^2-P$2^2*SIN(A602*PI()/180)^2)+P$2*(PI()*U$2/30)*SIN(A602*PI()/180))/1000</f>
        <v>37.1290456720095</v>
      </c>
      <c r="E602" s="35" t="n">
        <f aca="false">-1*(PI()^2*U$2^2*P$2*COS(PI()*A602/180)/900+SQRT(2)*PI()^2*U$2^2*P$2^2*(4*(2*S$2^2-P$2^2)*COS(PI()*A602/90)+P$2^2*(COS(PI()*A602/45)+3))/(3600*(P$2^2*COS(PI()*A602/90)+2*S$2^2-P$2^2)^(3/2)))/1000</f>
        <v>-13393.7517952761</v>
      </c>
      <c r="F602" s="33" t="n">
        <f aca="false">E602/1000</f>
        <v>-13.3937517952761</v>
      </c>
      <c r="G602" s="35" t="n">
        <f aca="false">$W$2*E602</f>
        <v>-6027.18830787424</v>
      </c>
      <c r="H602" s="33" t="n">
        <f aca="false">E602*TAN(C602*PI()/180)</f>
        <v>-3519.05099096913</v>
      </c>
      <c r="I602" s="35" t="n">
        <f aca="false">$W$2*H602</f>
        <v>-1583.57294593611</v>
      </c>
      <c r="J602" s="36" t="n">
        <v>0.4735</v>
      </c>
      <c r="K602" s="35" t="n">
        <f aca="false">(J602-1)/10*$R$2^2*PI()/4</f>
        <v>-430.218023203118</v>
      </c>
      <c r="L602" s="35" t="n">
        <f aca="false">G602+K602</f>
        <v>-6457.40633107736</v>
      </c>
      <c r="M602" s="37" t="n">
        <f aca="false">L602*TAN(C602*PI()/180)</f>
        <v>-1696.60767914803</v>
      </c>
      <c r="N602" s="31"/>
    </row>
    <row r="603" customFormat="false" ht="12.75" hidden="false" customHeight="false" outlineLevel="0" collapsed="false">
      <c r="A603" s="32" t="n">
        <f aca="false">A602+1</f>
        <v>419</v>
      </c>
      <c r="B603" s="33" t="n">
        <f aca="false">S$2+P$2-SQRT(S$2^2-P$2^2*SIN(A603*PI()/180)^2)-P$2*COS(A603*PI()/180)</f>
        <v>25.2198695247648</v>
      </c>
      <c r="C603" s="34" t="n">
        <f aca="false">ASIN($P$2/$S$2*SIN(A603*PI()/180))*180/PI()</f>
        <v>14.8830105460878</v>
      </c>
      <c r="D603" s="33" t="n">
        <f aca="false">(P$2^2*(PI()*U$2/30)*SIN(A603*PI()/180)*COS(A603*PI()/180)/SQRT(S$2^2-P$2^2*SIN(A603*PI()/180)^2)+P$2*(PI()*U$2/30)*SIN(A603*PI()/180))/1000</f>
        <v>37.3835226160147</v>
      </c>
      <c r="E603" s="35" t="n">
        <f aca="false">-1*(PI()^2*U$2^2*P$2*COS(PI()*A603/180)/900+SQRT(2)*PI()^2*U$2^2*P$2^2*(4*(2*S$2^2-P$2^2)*COS(PI()*A603/90)+P$2^2*(COS(PI()*A603/45)+3))/(3600*(P$2^2*COS(PI()*A603/90)+2*S$2^2-P$2^2)^(3/2)))/1000</f>
        <v>-12562.8280265864</v>
      </c>
      <c r="F603" s="33" t="n">
        <f aca="false">E603/1000</f>
        <v>-12.5628280265864</v>
      </c>
      <c r="G603" s="35" t="n">
        <f aca="false">$W$2*E603</f>
        <v>-5653.27261196388</v>
      </c>
      <c r="H603" s="33" t="n">
        <f aca="false">E603*TAN(C603*PI()/180)</f>
        <v>-3338.72150536373</v>
      </c>
      <c r="I603" s="35" t="n">
        <f aca="false">$W$2*H603</f>
        <v>-1502.42467741368</v>
      </c>
      <c r="J603" s="36" t="n">
        <v>0.4595</v>
      </c>
      <c r="K603" s="35" t="n">
        <f aca="false">(J603-1)/10*$R$2^2*PI()/4</f>
        <v>-441.6578186919</v>
      </c>
      <c r="L603" s="35" t="n">
        <f aca="false">G603+K603</f>
        <v>-6094.93043065578</v>
      </c>
      <c r="M603" s="37" t="n">
        <f aca="false">L603*TAN(C603*PI()/180)</f>
        <v>-1619.80051461833</v>
      </c>
      <c r="N603" s="31"/>
    </row>
    <row r="604" customFormat="false" ht="12.75" hidden="false" customHeight="false" outlineLevel="0" collapsed="false">
      <c r="A604" s="32" t="n">
        <f aca="false">A603+1</f>
        <v>420</v>
      </c>
      <c r="B604" s="33" t="n">
        <f aca="false">S$2+P$2-SQRT(S$2^2-P$2^2*SIN(A604*PI()/180)^2)-P$2*COS(A604*PI()/180)</f>
        <v>25.9552415181697</v>
      </c>
      <c r="C604" s="34" t="n">
        <f aca="false">ASIN($P$2/$S$2*SIN(A604*PI()/180))*180/PI()</f>
        <v>15.0404268370012</v>
      </c>
      <c r="D604" s="33" t="n">
        <f aca="false">(P$2^2*(PI()*U$2/30)*SIN(A604*PI()/180)*COS(A604*PI()/180)/SQRT(S$2^2-P$2^2*SIN(A604*PI()/180)^2)+P$2*(PI()*U$2/30)*SIN(A604*PI()/180))/1000</f>
        <v>37.6217048874971</v>
      </c>
      <c r="E604" s="35" t="n">
        <f aca="false">-1*(PI()^2*U$2^2*P$2*COS(PI()*A604/180)/900+SQRT(2)*PI()^2*U$2^2*P$2^2*(4*(2*S$2^2-P$2^2)*COS(PI()*A604/90)+P$2^2*(COS(PI()*A604/45)+3))/(3600*(P$2^2*COS(PI()*A604/90)+2*S$2^2-P$2^2)^(3/2)))/1000</f>
        <v>-11731.7960158079</v>
      </c>
      <c r="F604" s="33" t="n">
        <f aca="false">E604/1000</f>
        <v>-11.7317960158079</v>
      </c>
      <c r="G604" s="35" t="n">
        <f aca="false">$W$2*E604</f>
        <v>-5279.30820711357</v>
      </c>
      <c r="H604" s="33" t="n">
        <f aca="false">E604*TAN(C604*PI()/180)</f>
        <v>-3152.39899932986</v>
      </c>
      <c r="I604" s="35" t="n">
        <f aca="false">$W$2*H604</f>
        <v>-1418.57954969844</v>
      </c>
      <c r="J604" s="36" t="n">
        <v>0.4735</v>
      </c>
      <c r="K604" s="35" t="n">
        <f aca="false">(J604-1)/10*$R$2^2*PI()/4</f>
        <v>-430.218023203118</v>
      </c>
      <c r="L604" s="35" t="n">
        <f aca="false">G604+K604</f>
        <v>-5709.52623031669</v>
      </c>
      <c r="M604" s="37" t="n">
        <f aca="false">L604*TAN(C604*PI()/180)</f>
        <v>-1534.18153118633</v>
      </c>
      <c r="N604" s="31"/>
    </row>
    <row r="605" customFormat="false" ht="12.75" hidden="false" customHeight="false" outlineLevel="0" collapsed="false">
      <c r="A605" s="32" t="n">
        <f aca="false">A604+1</f>
        <v>421</v>
      </c>
      <c r="B605" s="33" t="n">
        <f aca="false">S$2+P$2-SQRT(S$2^2-P$2^2*SIN(A605*PI()/180)^2)-P$2*COS(A605*PI()/180)</f>
        <v>26.6951240218923</v>
      </c>
      <c r="C605" s="34" t="n">
        <f aca="false">ASIN($P$2/$S$2*SIN(A605*PI()/180))*180/PI()</f>
        <v>15.1932663160408</v>
      </c>
      <c r="D605" s="33" t="n">
        <f aca="false">(P$2^2*(PI()*U$2/30)*SIN(A605*PI()/180)*COS(A605*PI()/180)/SQRT(S$2^2-P$2^2*SIN(A605*PI()/180)^2)+P$2*(PI()*U$2/30)*SIN(A605*PI()/180))/1000</f>
        <v>37.8435962885913</v>
      </c>
      <c r="E605" s="35" t="n">
        <f aca="false">-1*(PI()^2*U$2^2*P$2*COS(PI()*A605/180)/900+SQRT(2)*PI()^2*U$2^2*P$2^2*(4*(2*S$2^2-P$2^2)*COS(PI()*A605/90)+P$2^2*(COS(PI()*A605/45)+3))/(3600*(P$2^2*COS(PI()*A605/90)+2*S$2^2-P$2^2)^(3/2)))/1000</f>
        <v>-10901.2597342716</v>
      </c>
      <c r="F605" s="33" t="n">
        <f aca="false">E605/1000</f>
        <v>-10.9012597342716</v>
      </c>
      <c r="G605" s="35" t="n">
        <f aca="false">$W$2*E605</f>
        <v>-4905.56688042221</v>
      </c>
      <c r="H605" s="33" t="n">
        <f aca="false">E605*TAN(C605*PI()/180)</f>
        <v>-2960.4310184781</v>
      </c>
      <c r="I605" s="35" t="n">
        <f aca="false">$W$2*H605</f>
        <v>-1332.19395831515</v>
      </c>
      <c r="J605" s="36" t="n">
        <v>0.4735</v>
      </c>
      <c r="K605" s="35" t="n">
        <f aca="false">(J605-1)/10*$R$2^2*PI()/4</f>
        <v>-430.218023203118</v>
      </c>
      <c r="L605" s="35" t="n">
        <f aca="false">G605+K605</f>
        <v>-5335.78490362533</v>
      </c>
      <c r="M605" s="37" t="n">
        <f aca="false">L605*TAN(C605*PI()/180)</f>
        <v>-1449.02731626136</v>
      </c>
      <c r="N605" s="31"/>
    </row>
    <row r="606" customFormat="false" ht="12.75" hidden="false" customHeight="false" outlineLevel="0" collapsed="false">
      <c r="A606" s="32" t="n">
        <f aca="false">A605+1</f>
        <v>422</v>
      </c>
      <c r="B606" s="33" t="n">
        <f aca="false">S$2+P$2-SQRT(S$2^2-P$2^2*SIN(A606*PI()/180)^2)-P$2*COS(A606*PI()/180)</f>
        <v>27.4391977409896</v>
      </c>
      <c r="C606" s="34" t="n">
        <f aca="false">ASIN($P$2/$S$2*SIN(A606*PI()/180))*180/PI()</f>
        <v>15.3414735625928</v>
      </c>
      <c r="D606" s="33" t="n">
        <f aca="false">(P$2^2*(PI()*U$2/30)*SIN(A606*PI()/180)*COS(A606*PI()/180)/SQRT(S$2^2-P$2^2*SIN(A606*PI()/180)^2)+P$2*(PI()*U$2/30)*SIN(A606*PI()/180))/1000</f>
        <v>38.0492124418058</v>
      </c>
      <c r="E606" s="35" t="n">
        <f aca="false">-1*(PI()^2*U$2^2*P$2*COS(PI()*A606/180)/900+SQRT(2)*PI()^2*U$2^2*P$2^2*(4*(2*S$2^2-P$2^2)*COS(PI()*A606/90)+P$2^2*(COS(PI()*A606/45)+3))/(3600*(P$2^2*COS(PI()*A606/90)+2*S$2^2-P$2^2)^(3/2)))/1000</f>
        <v>-10071.8207477822</v>
      </c>
      <c r="F606" s="33" t="n">
        <f aca="false">E606/1000</f>
        <v>-10.0718207477822</v>
      </c>
      <c r="G606" s="35" t="n">
        <f aca="false">$W$2*E606</f>
        <v>-4532.31933650199</v>
      </c>
      <c r="H606" s="33" t="n">
        <f aca="false">E606*TAN(C606*PI()/180)</f>
        <v>-2763.17602753685</v>
      </c>
      <c r="I606" s="35" t="n">
        <f aca="false">$W$2*H606</f>
        <v>-1243.42921239158</v>
      </c>
      <c r="J606" s="36" t="n">
        <v>0.4595</v>
      </c>
      <c r="K606" s="35" t="n">
        <f aca="false">(J606-1)/10*$R$2^2*PI()/4</f>
        <v>-441.6578186919</v>
      </c>
      <c r="L606" s="35" t="n">
        <f aca="false">G606+K606</f>
        <v>-4973.9771551939</v>
      </c>
      <c r="M606" s="37" t="n">
        <f aca="false">L606*TAN(C606*PI()/180)</f>
        <v>-1364.59680736218</v>
      </c>
      <c r="N606" s="31"/>
    </row>
    <row r="607" customFormat="false" ht="12.75" hidden="false" customHeight="false" outlineLevel="0" collapsed="false">
      <c r="A607" s="32" t="n">
        <f aca="false">A606+1</f>
        <v>423</v>
      </c>
      <c r="B607" s="33" t="n">
        <f aca="false">S$2+P$2-SQRT(S$2^2-P$2^2*SIN(A607*PI()/180)^2)-P$2*COS(A607*PI()/180)</f>
        <v>28.1871438022879</v>
      </c>
      <c r="C607" s="34" t="n">
        <f aca="false">ASIN($P$2/$S$2*SIN(A607*PI()/180))*180/PI()</f>
        <v>15.4849945561511</v>
      </c>
      <c r="D607" s="33" t="n">
        <f aca="false">(P$2^2*(PI()*U$2/30)*SIN(A607*PI()/180)*COS(A607*PI()/180)/SQRT(S$2^2-P$2^2*SIN(A607*PI()/180)^2)+P$2*(PI()*U$2/30)*SIN(A607*PI()/180))/1000</f>
        <v>38.238580734519</v>
      </c>
      <c r="E607" s="35" t="n">
        <f aca="false">-1*(PI()^2*U$2^2*P$2*COS(PI()*A607/180)/900+SQRT(2)*PI()^2*U$2^2*P$2^2*(4*(2*S$2^2-P$2^2)*COS(PI()*A607/90)+P$2^2*(COS(PI()*A607/45)+3))/(3600*(P$2^2*COS(PI()*A607/90)+2*S$2^2-P$2^2)^(3/2)))/1000</f>
        <v>-9244.07736416779</v>
      </c>
      <c r="F607" s="33" t="n">
        <f aca="false">E607/1000</f>
        <v>-9.24407736416779</v>
      </c>
      <c r="G607" s="35" t="n">
        <f aca="false">$W$2*E607</f>
        <v>-4159.83481387551</v>
      </c>
      <c r="H607" s="33" t="n">
        <f aca="false">E607*TAN(C607*PI()/180)</f>
        <v>-2561.00256314515</v>
      </c>
      <c r="I607" s="35" t="n">
        <f aca="false">$W$2*H607</f>
        <v>-1152.45115341532</v>
      </c>
      <c r="J607" s="36" t="n">
        <v>0.4735</v>
      </c>
      <c r="K607" s="35" t="n">
        <f aca="false">(J607-1)/10*$R$2^2*PI()/4</f>
        <v>-430.218023203118</v>
      </c>
      <c r="L607" s="35" t="n">
        <f aca="false">G607+K607</f>
        <v>-4590.05283707863</v>
      </c>
      <c r="M607" s="37" t="n">
        <f aca="false">L607*TAN(C607*PI()/180)</f>
        <v>-1271.63984220813</v>
      </c>
      <c r="N607" s="31"/>
    </row>
    <row r="608" customFormat="false" ht="12.75" hidden="false" customHeight="false" outlineLevel="0" collapsed="false">
      <c r="A608" s="32" t="n">
        <f aca="false">A607+1</f>
        <v>424</v>
      </c>
      <c r="B608" s="33" t="n">
        <f aca="false">S$2+P$2-SQRT(S$2^2-P$2^2*SIN(A608*PI()/180)^2)-P$2*COS(A608*PI()/180)</f>
        <v>28.9386439843862</v>
      </c>
      <c r="C608" s="34" t="n">
        <f aca="false">ASIN($P$2/$S$2*SIN(A608*PI()/180))*180/PI()</f>
        <v>15.6237767183636</v>
      </c>
      <c r="D608" s="33" t="n">
        <f aca="false">(P$2^2*(PI()*U$2/30)*SIN(A608*PI()/180)*COS(A608*PI()/180)/SQRT(S$2^2-P$2^2*SIN(A608*PI()/180)^2)+P$2*(PI()*U$2/30)*SIN(A608*PI()/180))/1000</f>
        <v>38.4117402466416</v>
      </c>
      <c r="E608" s="35" t="n">
        <f aca="false">-1*(PI()^2*U$2^2*P$2*COS(PI()*A608/180)/900+SQRT(2)*PI()^2*U$2^2*P$2^2*(4*(2*S$2^2-P$2^2)*COS(PI()*A608/90)+P$2^2*(COS(PI()*A608/45)+3))/(3600*(P$2^2*COS(PI()*A608/90)+2*S$2^2-P$2^2)^(3/2)))/1000</f>
        <v>-8418.62376891207</v>
      </c>
      <c r="F608" s="33" t="n">
        <f aca="false">E608/1000</f>
        <v>-8.41862376891207</v>
      </c>
      <c r="G608" s="35" t="n">
        <f aca="false">$W$2*E608</f>
        <v>-3788.38069601043</v>
      </c>
      <c r="H608" s="33" t="n">
        <f aca="false">E608*TAN(C608*PI()/180)</f>
        <v>-2354.28834806739</v>
      </c>
      <c r="I608" s="35" t="n">
        <f aca="false">$W$2*H608</f>
        <v>-1059.42975663033</v>
      </c>
      <c r="J608" s="36" t="n">
        <v>0.4735</v>
      </c>
      <c r="K608" s="35" t="n">
        <f aca="false">(J608-1)/10*$R$2^2*PI()/4</f>
        <v>-430.218023203118</v>
      </c>
      <c r="L608" s="35" t="n">
        <f aca="false">G608+K608</f>
        <v>-4218.59871921355</v>
      </c>
      <c r="M608" s="37" t="n">
        <f aca="false">L608*TAN(C608*PI()/180)</f>
        <v>-1179.74125966909</v>
      </c>
      <c r="N608" s="31"/>
    </row>
    <row r="609" customFormat="false" ht="12.75" hidden="false" customHeight="false" outlineLevel="0" collapsed="false">
      <c r="A609" s="32" t="n">
        <f aca="false">A608+1</f>
        <v>425</v>
      </c>
      <c r="B609" s="33" t="n">
        <f aca="false">S$2+P$2-SQRT(S$2^2-P$2^2*SIN(A609*PI()/180)^2)-P$2*COS(A609*PI()/180)</f>
        <v>29.6933809460724</v>
      </c>
      <c r="C609" s="34" t="n">
        <f aca="false">ASIN($P$2/$S$2*SIN(A609*PI()/180))*180/PI()</f>
        <v>15.7577689547723</v>
      </c>
      <c r="D609" s="33" t="n">
        <f aca="false">(P$2^2*(PI()*U$2/30)*SIN(A609*PI()/180)*COS(A609*PI()/180)/SQRT(S$2^2-P$2^2*SIN(A609*PI()/180)^2)+P$2*(PI()*U$2/30)*SIN(A609*PI()/180))/1000</f>
        <v>38.5687416612309</v>
      </c>
      <c r="E609" s="35" t="n">
        <f aca="false">-1*(PI()^2*U$2^2*P$2*COS(PI()*A609/180)/900+SQRT(2)*PI()^2*U$2^2*P$2^2*(4*(2*S$2^2-P$2^2)*COS(PI()*A609/90)+P$2^2*(COS(PI()*A609/45)+3))/(3600*(P$2^2*COS(PI()*A609/90)+2*S$2^2-P$2^2)^(3/2)))/1000</f>
        <v>-7596.04915119951</v>
      </c>
      <c r="F609" s="33" t="n">
        <f aca="false">E609/1000</f>
        <v>-7.59604915119951</v>
      </c>
      <c r="G609" s="35" t="n">
        <f aca="false">$W$2*E609</f>
        <v>-3418.22211803978</v>
      </c>
      <c r="H609" s="33" t="n">
        <f aca="false">E609*TAN(C609*PI()/180)</f>
        <v>-2143.41936937279</v>
      </c>
      <c r="I609" s="35" t="n">
        <f aca="false">$W$2*H609</f>
        <v>-964.538716217753</v>
      </c>
      <c r="J609" s="36" t="n">
        <v>0.4875</v>
      </c>
      <c r="K609" s="35" t="n">
        <f aca="false">(J609-1)/10*$R$2^2*PI()/4</f>
        <v>-418.778227714336</v>
      </c>
      <c r="L609" s="35" t="n">
        <f aca="false">G609+K609</f>
        <v>-3837.00034575412</v>
      </c>
      <c r="M609" s="37" t="n">
        <f aca="false">L609*TAN(C609*PI()/180)</f>
        <v>-1082.70769418083</v>
      </c>
      <c r="N609" s="31"/>
    </row>
    <row r="610" customFormat="false" ht="12.75" hidden="false" customHeight="false" outlineLevel="0" collapsed="false">
      <c r="A610" s="32" t="n">
        <f aca="false">A609+1</f>
        <v>426</v>
      </c>
      <c r="B610" s="33" t="n">
        <f aca="false">S$2+P$2-SQRT(S$2^2-P$2^2*SIN(A610*PI()/180)^2)-P$2*COS(A610*PI()/180)</f>
        <v>30.4510384528195</v>
      </c>
      <c r="C610" s="34" t="n">
        <f aca="false">ASIN($P$2/$S$2*SIN(A610*PI()/180))*180/PI()</f>
        <v>15.8869216961555</v>
      </c>
      <c r="D610" s="33" t="n">
        <f aca="false">(P$2^2*(PI()*U$2/30)*SIN(A610*PI()/180)*COS(A610*PI()/180)/SQRT(S$2^2-P$2^2*SIN(A610*PI()/180)^2)+P$2*(PI()*U$2/30)*SIN(A610*PI()/180))/1000</f>
        <v>38.7096471578963</v>
      </c>
      <c r="E610" s="35" t="n">
        <f aca="false">-1*(PI()^2*U$2^2*P$2*COS(PI()*A610/180)/900+SQRT(2)*PI()^2*U$2^2*P$2^2*(4*(2*S$2^2-P$2^2)*COS(PI()*A610/90)+P$2^2*(COS(PI()*A610/45)+3))/(3600*(P$2^2*COS(PI()*A610/90)+2*S$2^2-P$2^2)^(3/2)))/1000</f>
        <v>-6776.93682284323</v>
      </c>
      <c r="F610" s="33" t="n">
        <f aca="false">E610/1000</f>
        <v>-6.77693682284323</v>
      </c>
      <c r="G610" s="35" t="n">
        <f aca="false">$W$2*E610</f>
        <v>-3049.62157027945</v>
      </c>
      <c r="H610" s="33" t="n">
        <f aca="false">E610*TAN(C610*PI()/180)</f>
        <v>-1928.78892339</v>
      </c>
      <c r="I610" s="35" t="n">
        <f aca="false">$W$2*H610</f>
        <v>-867.955015525501</v>
      </c>
      <c r="J610" s="36" t="n">
        <v>0.4595</v>
      </c>
      <c r="K610" s="35" t="n">
        <f aca="false">(J610-1)/10*$R$2^2*PI()/4</f>
        <v>-441.6578186919</v>
      </c>
      <c r="L610" s="35" t="n">
        <f aca="false">G610+K610</f>
        <v>-3491.27938897135</v>
      </c>
      <c r="M610" s="37" t="n">
        <f aca="false">L610*TAN(C610*PI()/180)</f>
        <v>-993.65556887139</v>
      </c>
      <c r="N610" s="31"/>
    </row>
    <row r="611" customFormat="false" ht="12.75" hidden="false" customHeight="false" outlineLevel="0" collapsed="false">
      <c r="A611" s="32" t="n">
        <f aca="false">A610+1</f>
        <v>427</v>
      </c>
      <c r="B611" s="33" t="n">
        <f aca="false">S$2+P$2-SQRT(S$2^2-P$2^2*SIN(A611*PI()/180)^2)-P$2*COS(A611*PI()/180)</f>
        <v>31.2113016010218</v>
      </c>
      <c r="C611" s="34" t="n">
        <f aca="false">ASIN($P$2/$S$2*SIN(A611*PI()/180))*180/PI()</f>
        <v>16.0111869393745</v>
      </c>
      <c r="D611" s="33" t="n">
        <f aca="false">(P$2^2*(PI()*U$2/30)*SIN(A611*PI()/180)*COS(A611*PI()/180)/SQRT(S$2^2-P$2^2*SIN(A611*PI()/180)^2)+P$2*(PI()*U$2/30)*SIN(A611*PI()/180))/1000</f>
        <v>38.8345302888798</v>
      </c>
      <c r="E611" s="35" t="n">
        <f aca="false">-1*(PI()^2*U$2^2*P$2*COS(PI()*A611/180)/900+SQRT(2)*PI()^2*U$2^2*P$2^2*(4*(2*S$2^2-P$2^2)*COS(PI()*A611/90)+P$2^2*(COS(PI()*A611/45)+3))/(3600*(P$2^2*COS(PI()*A611/90)+2*S$2^2-P$2^2)^(3/2)))/1000</f>
        <v>-5961.8633327035</v>
      </c>
      <c r="F611" s="33" t="n">
        <f aca="false">E611/1000</f>
        <v>-5.9618633327035</v>
      </c>
      <c r="G611" s="35" t="n">
        <f aca="false">$W$2*E611</f>
        <v>-2682.83849971657</v>
      </c>
      <c r="H611" s="33" t="n">
        <f aca="false">E611*TAN(C611*PI()/180)</f>
        <v>-1710.79663050821</v>
      </c>
      <c r="I611" s="35" t="n">
        <f aca="false">$W$2*H611</f>
        <v>-769.858483728694</v>
      </c>
      <c r="J611" s="36" t="n">
        <v>0.4735</v>
      </c>
      <c r="K611" s="35" t="n">
        <f aca="false">(J611-1)/10*$R$2^2*PI()/4</f>
        <v>-430.218023203118</v>
      </c>
      <c r="L611" s="35" t="n">
        <f aca="false">G611+K611</f>
        <v>-3113.05652291969</v>
      </c>
      <c r="M611" s="37" t="n">
        <f aca="false">L611*TAN(C611*PI()/180)</f>
        <v>-893.312428142753</v>
      </c>
      <c r="N611" s="31"/>
    </row>
    <row r="612" customFormat="false" ht="12.75" hidden="false" customHeight="false" outlineLevel="0" collapsed="false">
      <c r="A612" s="32" t="n">
        <f aca="false">A611+1</f>
        <v>428</v>
      </c>
      <c r="B612" s="33" t="n">
        <f aca="false">S$2+P$2-SQRT(S$2^2-P$2^2*SIN(A612*PI()/180)^2)-P$2*COS(A612*PI()/180)</f>
        <v>31.97385703963</v>
      </c>
      <c r="C612" s="34" t="n">
        <f aca="false">ASIN($P$2/$S$2*SIN(A612*PI()/180))*180/PI()</f>
        <v>16.1305182876319</v>
      </c>
      <c r="D612" s="33" t="n">
        <f aca="false">(P$2^2*(PI()*U$2/30)*SIN(A612*PI()/180)*COS(A612*PI()/180)/SQRT(S$2^2-P$2^2*SIN(A612*PI()/180)^2)+P$2*(PI()*U$2/30)*SIN(A612*PI()/180))/1000</f>
        <v>38.9434758377496</v>
      </c>
      <c r="E612" s="35" t="n">
        <f aca="false">-1*(PI()^2*U$2^2*P$2*COS(PI()*A612/180)/900+SQRT(2)*PI()^2*U$2^2*P$2^2*(4*(2*S$2^2-P$2^2)*COS(PI()*A612/90)+P$2^2*(COS(PI()*A612/45)+3))/(3600*(P$2^2*COS(PI()*A612/90)+2*S$2^2-P$2^2)^(3/2)))/1000</f>
        <v>-5151.39757932809</v>
      </c>
      <c r="F612" s="33" t="n">
        <f aca="false">E612/1000</f>
        <v>-5.15139757932809</v>
      </c>
      <c r="G612" s="35" t="n">
        <f aca="false">$W$2*E612</f>
        <v>-2318.12891069764</v>
      </c>
      <c r="H612" s="33" t="n">
        <f aca="false">E612*TAN(C612*PI()/180)</f>
        <v>-1489.84742314505</v>
      </c>
      <c r="I612" s="35" t="n">
        <f aca="false">$W$2*H612</f>
        <v>-670.431340415271</v>
      </c>
      <c r="J612" s="36" t="n">
        <v>0.4735</v>
      </c>
      <c r="K612" s="35" t="n">
        <f aca="false">(J612-1)/10*$R$2^2*PI()/4</f>
        <v>-430.218023203118</v>
      </c>
      <c r="L612" s="35" t="n">
        <f aca="false">G612+K612</f>
        <v>-2748.34693390076</v>
      </c>
      <c r="M612" s="37" t="n">
        <f aca="false">L612*TAN(C612*PI()/180)</f>
        <v>-794.855674470133</v>
      </c>
      <c r="N612" s="31"/>
    </row>
    <row r="613" customFormat="false" ht="12.75" hidden="false" customHeight="false" outlineLevel="0" collapsed="false">
      <c r="A613" s="32" t="n">
        <f aca="false">A612+1</f>
        <v>429</v>
      </c>
      <c r="B613" s="33" t="n">
        <f aca="false">S$2+P$2-SQRT(S$2^2-P$2^2*SIN(A613*PI()/180)^2)-P$2*COS(A613*PI()/180)</f>
        <v>32.7383931888472</v>
      </c>
      <c r="C613" s="34" t="n">
        <f aca="false">ASIN($P$2/$S$2*SIN(A613*PI()/180))*180/PI()</f>
        <v>16.2448709900413</v>
      </c>
      <c r="D613" s="33" t="n">
        <f aca="false">(P$2^2*(PI()*U$2/30)*SIN(A613*PI()/180)*COS(A613*PI()/180)/SQRT(S$2^2-P$2^2*SIN(A613*PI()/180)^2)+P$2*(PI()*U$2/30)*SIN(A613*PI()/180))/1000</f>
        <v>39.0365796607012</v>
      </c>
      <c r="E613" s="35" t="n">
        <f aca="false">-1*(PI()^2*U$2^2*P$2*COS(PI()*A613/180)/900+SQRT(2)*PI()^2*U$2^2*P$2^2*(4*(2*S$2^2-P$2^2)*COS(PI()*A613/90)+P$2^2*(COS(PI()*A613/45)+3))/(3600*(P$2^2*COS(PI()*A613/90)+2*S$2^2-P$2^2)^(3/2)))/1000</f>
        <v>-4346.09992465844</v>
      </c>
      <c r="F613" s="33" t="n">
        <f aca="false">E613/1000</f>
        <v>-4.34609992465844</v>
      </c>
      <c r="G613" s="35" t="n">
        <f aca="false">$W$2*E613</f>
        <v>-1955.7449660963</v>
      </c>
      <c r="H613" s="33" t="n">
        <f aca="false">E613*TAN(C613*PI()/180)</f>
        <v>-1266.35051043836</v>
      </c>
      <c r="I613" s="35" t="n">
        <f aca="false">$W$2*H613</f>
        <v>-569.857729697263</v>
      </c>
      <c r="J613" s="36" t="n">
        <v>0.4595</v>
      </c>
      <c r="K613" s="35" t="n">
        <f aca="false">(J613-1)/10*$R$2^2*PI()/4</f>
        <v>-441.6578186919</v>
      </c>
      <c r="L613" s="35" t="n">
        <f aca="false">G613+K613</f>
        <v>-2397.4027847882</v>
      </c>
      <c r="M613" s="37" t="n">
        <f aca="false">L613*TAN(C613*PI()/180)</f>
        <v>-698.546350261719</v>
      </c>
      <c r="N613" s="31"/>
    </row>
    <row r="614" customFormat="false" ht="12.75" hidden="false" customHeight="false" outlineLevel="0" collapsed="false">
      <c r="A614" s="32" t="n">
        <f aca="false">A613+1</f>
        <v>430</v>
      </c>
      <c r="B614" s="33" t="n">
        <f aca="false">S$2+P$2-SQRT(S$2^2-P$2^2*SIN(A614*PI()/180)^2)-P$2*COS(A614*PI()/180)</f>
        <v>33.50460045554</v>
      </c>
      <c r="C614" s="34" t="n">
        <f aca="false">ASIN($P$2/$S$2*SIN(A614*PI()/180))*180/PI()</f>
        <v>16.3542019804131</v>
      </c>
      <c r="D614" s="33" t="n">
        <f aca="false">(P$2^2*(PI()*U$2/30)*SIN(A614*PI()/180)*COS(A614*PI()/180)/SQRT(S$2^2-P$2^2*SIN(A614*PI()/180)^2)+P$2*(PI()*U$2/30)*SIN(A614*PI()/180))/1000</f>
        <v>39.1139485105136</v>
      </c>
      <c r="E614" s="35" t="n">
        <f aca="false">-1*(PI()^2*U$2^2*P$2*COS(PI()*A614/180)/900+SQRT(2)*PI()^2*U$2^2*P$2^2*(4*(2*S$2^2-P$2^2)*COS(PI()*A614/90)+P$2^2*(COS(PI()*A614/45)+3))/(3600*(P$2^2*COS(PI()*A614/90)+2*S$2^2-P$2^2)^(3/2)))/1000</f>
        <v>-3546.52131174556</v>
      </c>
      <c r="F614" s="33" t="n">
        <f aca="false">E614/1000</f>
        <v>-3.54652131174556</v>
      </c>
      <c r="G614" s="35" t="n">
        <f aca="false">$W$2*E614</f>
        <v>-1595.9345902855</v>
      </c>
      <c r="H614" s="33" t="n">
        <f aca="false">E614*TAN(C614*PI()/180)</f>
        <v>-1040.7183234391</v>
      </c>
      <c r="I614" s="35" t="n">
        <f aca="false">$W$2*H614</f>
        <v>-468.323245547594</v>
      </c>
      <c r="J614" s="36" t="n">
        <v>0.4735</v>
      </c>
      <c r="K614" s="35" t="n">
        <f aca="false">(J614-1)/10*$R$2^2*PI()/4</f>
        <v>-430.218023203118</v>
      </c>
      <c r="L614" s="35" t="n">
        <f aca="false">G614+K614</f>
        <v>-2026.15261348862</v>
      </c>
      <c r="M614" s="37" t="n">
        <f aca="false">L614*TAN(C614*PI()/180)</f>
        <v>-594.569710876421</v>
      </c>
      <c r="N614" s="31"/>
    </row>
    <row r="615" customFormat="false" ht="12.75" hidden="false" customHeight="false" outlineLevel="0" collapsed="false">
      <c r="A615" s="32" t="n">
        <f aca="false">A614+1</f>
        <v>431</v>
      </c>
      <c r="B615" s="33" t="n">
        <f aca="false">S$2+P$2-SQRT(S$2^2-P$2^2*SIN(A615*PI()/180)^2)-P$2*COS(A615*PI()/180)</f>
        <v>34.2721714450314</v>
      </c>
      <c r="C615" s="34" t="n">
        <f aca="false">ASIN($P$2/$S$2*SIN(A615*PI()/180))*180/PI()</f>
        <v>16.4584699151578</v>
      </c>
      <c r="D615" s="33" t="n">
        <f aca="false">(P$2^2*(PI()*U$2/30)*SIN(A615*PI()/180)*COS(A615*PI()/180)/SQRT(S$2^2-P$2^2*SIN(A615*PI()/180)^2)+P$2*(PI()*U$2/30)*SIN(A615*PI()/180))/1000</f>
        <v>39.1756998432709</v>
      </c>
      <c r="E615" s="35" t="n">
        <f aca="false">-1*(PI()^2*U$2^2*P$2*COS(PI()*A615/180)/900+SQRT(2)*PI()^2*U$2^2*P$2^2*(4*(2*S$2^2-P$2^2)*COS(PI()*A615/90)+P$2^2*(COS(PI()*A615/45)+3))/(3600*(P$2^2*COS(PI()*A615/90)+2*S$2^2-P$2^2)^(3/2)))/1000</f>
        <v>-2753.20238950008</v>
      </c>
      <c r="F615" s="33" t="n">
        <f aca="false">E615/1000</f>
        <v>-2.75320238950008</v>
      </c>
      <c r="G615" s="35" t="n">
        <f aca="false">$W$2*E615</f>
        <v>-1238.94107527504</v>
      </c>
      <c r="H615" s="33" t="n">
        <f aca="false">E615*TAN(C615*PI()/180)</f>
        <v>-813.365444783539</v>
      </c>
      <c r="I615" s="35" t="n">
        <f aca="false">$W$2*H615</f>
        <v>-366.014450152593</v>
      </c>
      <c r="J615" s="36" t="n">
        <v>0.4595</v>
      </c>
      <c r="K615" s="35" t="n">
        <f aca="false">(J615-1)/10*$R$2^2*PI()/4</f>
        <v>-441.6578186919</v>
      </c>
      <c r="L615" s="35" t="n">
        <f aca="false">G615+K615</f>
        <v>-1680.59889396694</v>
      </c>
      <c r="M615" s="37" t="n">
        <f aca="false">L615*TAN(C615*PI()/180)</f>
        <v>-496.491312119756</v>
      </c>
      <c r="N615" s="31"/>
    </row>
    <row r="616" customFormat="false" ht="12.75" hidden="false" customHeight="false" outlineLevel="0" collapsed="false">
      <c r="A616" s="32" t="n">
        <f aca="false">A615+1</f>
        <v>432</v>
      </c>
      <c r="B616" s="33" t="n">
        <f aca="false">S$2+P$2-SQRT(S$2^2-P$2^2*SIN(A616*PI()/180)^2)-P$2*COS(A616*PI()/180)</f>
        <v>35.0408011689345</v>
      </c>
      <c r="C616" s="34" t="n">
        <f aca="false">ASIN($P$2/$S$2*SIN(A616*PI()/180))*180/PI()</f>
        <v>16.5576352102111</v>
      </c>
      <c r="D616" s="33" t="n">
        <f aca="false">(P$2^2*(PI()*U$2/30)*SIN(A616*PI()/180)*COS(A616*PI()/180)/SQRT(S$2^2-P$2^2*SIN(A616*PI()/180)^2)+P$2*(PI()*U$2/30)*SIN(A616*PI()/180))/1000</f>
        <v>39.2219616080153</v>
      </c>
      <c r="E616" s="35" t="n">
        <f aca="false">-1*(PI()^2*U$2^2*P$2*COS(PI()*A616/180)/900+SQRT(2)*PI()^2*U$2^2*P$2^2*(4*(2*S$2^2-P$2^2)*COS(PI()*A616/90)+P$2^2*(COS(PI()*A616/45)+3))/(3600*(P$2^2*COS(PI()*A616/90)+2*S$2^2-P$2^2)^(3/2)))/1000</f>
        <v>-1966.67264757273</v>
      </c>
      <c r="F616" s="33" t="n">
        <f aca="false">E616/1000</f>
        <v>-1.96667264757273</v>
      </c>
      <c r="G616" s="35" t="n">
        <f aca="false">$W$2*E616</f>
        <v>-885.002691407729</v>
      </c>
      <c r="H616" s="33" t="n">
        <f aca="false">E616*TAN(C616*PI()/180)</f>
        <v>-584.707527004984</v>
      </c>
      <c r="I616" s="35" t="n">
        <f aca="false">$W$2*H616</f>
        <v>-263.118387152243</v>
      </c>
      <c r="J616" s="36" t="n">
        <v>0.4875</v>
      </c>
      <c r="K616" s="35" t="n">
        <f aca="false">(J616-1)/10*$R$2^2*PI()/4</f>
        <v>-418.778227714336</v>
      </c>
      <c r="L616" s="35" t="n">
        <f aca="false">G616+K616</f>
        <v>-1303.78091912207</v>
      </c>
      <c r="M616" s="37" t="n">
        <f aca="false">L616*TAN(C616*PI()/180)</f>
        <v>-387.624507778159</v>
      </c>
      <c r="N616" s="31"/>
    </row>
    <row r="617" customFormat="false" ht="12.75" hidden="false" customHeight="false" outlineLevel="0" collapsed="false">
      <c r="A617" s="32" t="n">
        <f aca="false">A616+1</f>
        <v>433</v>
      </c>
      <c r="B617" s="33" t="n">
        <f aca="false">S$2+P$2-SQRT(S$2^2-P$2^2*SIN(A617*PI()/180)^2)-P$2*COS(A617*PI()/180)</f>
        <v>35.8101872486966</v>
      </c>
      <c r="C617" s="34" t="n">
        <f aca="false">ASIN($P$2/$S$2*SIN(A617*PI()/180))*180/PI()</f>
        <v>16.6516600768822</v>
      </c>
      <c r="D617" s="33" t="n">
        <f aca="false">(P$2^2*(PI()*U$2/30)*SIN(A617*PI()/180)*COS(A617*PI()/180)/SQRT(S$2^2-P$2^2*SIN(A617*PI()/180)^2)+P$2*(PI()*U$2/30)*SIN(A617*PI()/180))/1000</f>
        <v>39.2528720195624</v>
      </c>
      <c r="E617" s="35" t="n">
        <f aca="false">-1*(PI()^2*U$2^2*P$2*COS(PI()*A617/180)/900+SQRT(2)*PI()^2*U$2^2*P$2^2*(4*(2*S$2^2-P$2^2)*COS(PI()*A617/90)+P$2^2*(COS(PI()*A617/45)+3))/(3600*(P$2^2*COS(PI()*A617/90)+2*S$2^2-P$2^2)^(3/2)))/1000</f>
        <v>-1187.44956450671</v>
      </c>
      <c r="F617" s="33" t="n">
        <f aca="false">E617/1000</f>
        <v>-1.18744956450671</v>
      </c>
      <c r="G617" s="35" t="n">
        <f aca="false">$W$2*E617</f>
        <v>-534.352304028019</v>
      </c>
      <c r="H617" s="33" t="n">
        <f aca="false">E617*TAN(C617*PI()/180)</f>
        <v>-355.160203800722</v>
      </c>
      <c r="I617" s="35" t="n">
        <f aca="false">$W$2*H617</f>
        <v>-159.822091710325</v>
      </c>
      <c r="J617" s="36" t="n">
        <v>0.4875</v>
      </c>
      <c r="K617" s="35" t="n">
        <f aca="false">(J617-1)/10*$R$2^2*PI()/4</f>
        <v>-418.778227714336</v>
      </c>
      <c r="L617" s="35" t="n">
        <f aca="false">G617+K617</f>
        <v>-953.130531742356</v>
      </c>
      <c r="M617" s="37" t="n">
        <f aca="false">L617*TAN(C617*PI()/180)</f>
        <v>-285.076557371876</v>
      </c>
      <c r="N617" s="31"/>
    </row>
    <row r="618" customFormat="false" ht="12.75" hidden="false" customHeight="false" outlineLevel="0" collapsed="false">
      <c r="A618" s="32" t="n">
        <f aca="false">A617+1</f>
        <v>434</v>
      </c>
      <c r="B618" s="33" t="n">
        <f aca="false">S$2+P$2-SQRT(S$2^2-P$2^2*SIN(A618*PI()/180)^2)-P$2*COS(A618*PI()/180)</f>
        <v>36.5800301145264</v>
      </c>
      <c r="C618" s="34" t="n">
        <f aca="false">ASIN($P$2/$S$2*SIN(A618*PI()/180))*180/PI()</f>
        <v>16.7405085565325</v>
      </c>
      <c r="D618" s="33" t="n">
        <f aca="false">(P$2^2*(PI()*U$2/30)*SIN(A618*PI()/180)*COS(A618*PI()/180)/SQRT(S$2^2-P$2^2*SIN(A618*PI()/180)^2)+P$2*(PI()*U$2/30)*SIN(A618*PI()/180))/1000</f>
        <v>39.2685793147698</v>
      </c>
      <c r="E618" s="35" t="n">
        <f aca="false">-1*(PI()^2*U$2^2*P$2*COS(PI()*A618/180)/900+SQRT(2)*PI()^2*U$2^2*P$2^2*(4*(2*S$2^2-P$2^2)*COS(PI()*A618/90)+P$2^2*(COS(PI()*A618/45)+3))/(3600*(P$2^2*COS(PI()*A618/90)+2*S$2^2-P$2^2)^(3/2)))/1000</f>
        <v>-416.037772338731</v>
      </c>
      <c r="F618" s="33" t="n">
        <f aca="false">E618/1000</f>
        <v>-0.416037772338731</v>
      </c>
      <c r="G618" s="35" t="n">
        <f aca="false">$W$2*E618</f>
        <v>-187.216997552429</v>
      </c>
      <c r="H618" s="33" t="n">
        <f aca="false">E618*TAN(C618*PI()/180)</f>
        <v>-125.137998702982</v>
      </c>
      <c r="I618" s="35" t="n">
        <f aca="false">$W$2*H618</f>
        <v>-56.3120994163418</v>
      </c>
      <c r="J618" s="36" t="n">
        <v>0.4735</v>
      </c>
      <c r="K618" s="35" t="n">
        <f aca="false">(J618-1)/10*$R$2^2*PI()/4</f>
        <v>-430.218023203118</v>
      </c>
      <c r="L618" s="35" t="n">
        <f aca="false">G618+K618</f>
        <v>-617.435020755547</v>
      </c>
      <c r="M618" s="37" t="n">
        <f aca="false">L618*TAN(C618*PI()/180)</f>
        <v>-185.715307511972</v>
      </c>
      <c r="N618" s="31"/>
    </row>
    <row r="619" customFormat="false" ht="12.75" hidden="false" customHeight="false" outlineLevel="0" collapsed="false">
      <c r="A619" s="32" t="n">
        <f aca="false">A618+1</f>
        <v>435</v>
      </c>
      <c r="B619" s="33" t="n">
        <f aca="false">S$2+P$2-SQRT(S$2^2-P$2^2*SIN(A619*PI()/180)^2)-P$2*COS(A619*PI()/180)</f>
        <v>37.3500331993827</v>
      </c>
      <c r="C619" s="34" t="n">
        <f aca="false">ASIN($P$2/$S$2*SIN(A619*PI()/180))*180/PI()</f>
        <v>16.8241465539903</v>
      </c>
      <c r="D619" s="33" t="n">
        <f aca="false">(P$2^2*(PI()*U$2/30)*SIN(A619*PI()/180)*COS(A619*PI()/180)/SQRT(S$2^2-P$2^2*SIN(A619*PI()/180)^2)+P$2*(PI()*U$2/30)*SIN(A619*PI()/180))/1000</f>
        <v>39.2692414926123</v>
      </c>
      <c r="E619" s="35" t="n">
        <f aca="false">-1*(PI()^2*U$2^2*P$2*COS(PI()*A619/180)/900+SQRT(2)*PI()^2*U$2^2*P$2^2*(4*(2*S$2^2-P$2^2)*COS(PI()*A619/90)+P$2^2*(COS(PI()*A619/45)+3))/(3600*(P$2^2*COS(PI()*A619/90)+2*S$2^2-P$2^2)^(3/2)))/1000</f>
        <v>347.07175916604</v>
      </c>
      <c r="F619" s="33" t="n">
        <f aca="false">E619/1000</f>
        <v>0.34707175916604</v>
      </c>
      <c r="G619" s="35" t="n">
        <f aca="false">$W$2*E619</f>
        <v>156.182291624718</v>
      </c>
      <c r="H619" s="33" t="n">
        <f aca="false">E619*TAN(C619*PI()/180)</f>
        <v>104.946764294753</v>
      </c>
      <c r="I619" s="35" t="n">
        <f aca="false">$W$2*H619</f>
        <v>47.2260439326389</v>
      </c>
      <c r="J619" s="36" t="n">
        <v>0.4595</v>
      </c>
      <c r="K619" s="35" t="n">
        <f aca="false">(J619-1)/10*$R$2^2*PI()/4</f>
        <v>-441.6578186919</v>
      </c>
      <c r="L619" s="35" t="n">
        <f aca="false">G619+K619</f>
        <v>-285.475527067182</v>
      </c>
      <c r="M619" s="37" t="n">
        <f aca="false">L619*TAN(C619*PI()/180)</f>
        <v>-86.3214365900258</v>
      </c>
      <c r="N619" s="31"/>
    </row>
    <row r="620" customFormat="false" ht="12.75" hidden="false" customHeight="false" outlineLevel="0" collapsed="false">
      <c r="A620" s="32" t="n">
        <f aca="false">A619+1</f>
        <v>436</v>
      </c>
      <c r="B620" s="33" t="n">
        <f aca="false">S$2+P$2-SQRT(S$2^2-P$2^2*SIN(A620*PI()/180)^2)-P$2*COS(A620*PI()/180)</f>
        <v>38.1199031277102</v>
      </c>
      <c r="C620" s="34" t="n">
        <f aca="false">ASIN($P$2/$S$2*SIN(A620*PI()/180))*180/PI()</f>
        <v>16.9025418696098</v>
      </c>
      <c r="D620" s="33" t="n">
        <f aca="false">(P$2^2*(PI()*U$2/30)*SIN(A620*PI()/180)*COS(A620*PI()/180)/SQRT(S$2^2-P$2^2*SIN(A620*PI()/180)^2)+P$2*(PI()*U$2/30)*SIN(A620*PI()/180))/1000</f>
        <v>39.2550260384804</v>
      </c>
      <c r="E620" s="35" t="n">
        <f aca="false">-1*(PI()^2*U$2^2*P$2*COS(PI()*A620/180)/900+SQRT(2)*PI()^2*U$2^2*P$2^2*(4*(2*S$2^2-P$2^2)*COS(PI()*A620/90)+P$2^2*(COS(PI()*A620/45)+3))/(3600*(P$2^2*COS(PI()*A620/90)+2*S$2^2-P$2^2)^(3/2)))/1000</f>
        <v>1101.40251546498</v>
      </c>
      <c r="F620" s="33" t="n">
        <f aca="false">E620/1000</f>
        <v>1.10140251546499</v>
      </c>
      <c r="G620" s="35" t="n">
        <f aca="false">$W$2*E620</f>
        <v>495.631131959243</v>
      </c>
      <c r="H620" s="33" t="n">
        <f aca="false">E620*TAN(C620*PI()/180)</f>
        <v>334.685043529173</v>
      </c>
      <c r="I620" s="35" t="n">
        <f aca="false">$W$2*H620</f>
        <v>150.608269588128</v>
      </c>
      <c r="J620" s="36" t="n">
        <v>0.4455</v>
      </c>
      <c r="K620" s="35" t="n">
        <f aca="false">(J620-1)/10*$R$2^2*PI()/4</f>
        <v>-453.097614180682</v>
      </c>
      <c r="L620" s="35" t="n">
        <f aca="false">G620+K620</f>
        <v>42.5335177785612</v>
      </c>
      <c r="M620" s="37" t="n">
        <f aca="false">L620*TAN(C620*PI()/180)</f>
        <v>12.9247319206973</v>
      </c>
      <c r="N620" s="31"/>
    </row>
    <row r="621" customFormat="false" ht="12.75" hidden="false" customHeight="false" outlineLevel="0" collapsed="false">
      <c r="A621" s="32" t="n">
        <f aca="false">A620+1</f>
        <v>437</v>
      </c>
      <c r="B621" s="33" t="n">
        <f aca="false">S$2+P$2-SQRT(S$2^2-P$2^2*SIN(A621*PI()/180)^2)-P$2*COS(A621*PI()/180)</f>
        <v>38.8893498986202</v>
      </c>
      <c r="C621" s="34" t="n">
        <f aca="false">ASIN($P$2/$S$2*SIN(A621*PI()/180))*180/PI()</f>
        <v>16.9756642298852</v>
      </c>
      <c r="D621" s="33" t="n">
        <f aca="false">(P$2^2*(PI()*U$2/30)*SIN(A621*PI()/180)*COS(A621*PI()/180)/SQRT(S$2^2-P$2^2*SIN(A621*PI()/180)^2)+P$2*(PI()*U$2/30)*SIN(A621*PI()/180))/1000</f>
        <v>39.2261096331801</v>
      </c>
      <c r="E621" s="35" t="n">
        <f aca="false">-1*(PI()^2*U$2^2*P$2*COS(PI()*A621/180)/900+SQRT(2)*PI()^2*U$2^2*P$2^2*(4*(2*S$2^2-P$2^2)*COS(PI()*A621/90)+P$2^2*(COS(PI()*A621/45)+3))/(3600*(P$2^2*COS(PI()*A621/90)+2*S$2^2-P$2^2)^(3/2)))/1000</f>
        <v>1846.4932042281</v>
      </c>
      <c r="F621" s="33" t="n">
        <f aca="false">E621/1000</f>
        <v>1.8464932042281</v>
      </c>
      <c r="G621" s="35" t="n">
        <f aca="false">$W$2*E621</f>
        <v>830.921941902645</v>
      </c>
      <c r="H621" s="33" t="n">
        <f aca="false">E621*TAN(C621*PI()/180)</f>
        <v>563.672151207348</v>
      </c>
      <c r="I621" s="35" t="n">
        <f aca="false">$W$2*H621</f>
        <v>253.652468043307</v>
      </c>
      <c r="J621" s="36" t="n">
        <v>0.4875</v>
      </c>
      <c r="K621" s="35" t="n">
        <f aca="false">(J621-1)/10*$R$2^2*PI()/4</f>
        <v>-418.778227714336</v>
      </c>
      <c r="L621" s="35" t="n">
        <f aca="false">G621+K621</f>
        <v>412.143714188309</v>
      </c>
      <c r="M621" s="37" t="n">
        <f aca="false">L621*TAN(C621*PI()/180)</f>
        <v>125.813587318468</v>
      </c>
      <c r="N621" s="31"/>
    </row>
    <row r="622" customFormat="false" ht="12.75" hidden="false" customHeight="false" outlineLevel="0" collapsed="false">
      <c r="A622" s="32" t="n">
        <f aca="false">A621+1</f>
        <v>438</v>
      </c>
      <c r="B622" s="33" t="n">
        <f aca="false">S$2+P$2-SQRT(S$2^2-P$2^2*SIN(A622*PI()/180)^2)-P$2*COS(A622*PI()/180)</f>
        <v>39.6580870632179</v>
      </c>
      <c r="C622" s="34" t="n">
        <f aca="false">ASIN($P$2/$S$2*SIN(A622*PI()/180))*180/PI()</f>
        <v>17.0434853165355</v>
      </c>
      <c r="D622" s="33" t="n">
        <f aca="false">(P$2^2*(PI()*U$2/30)*SIN(A622*PI()/180)*COS(A622*PI()/180)/SQRT(S$2^2-P$2^2*SIN(A622*PI()/180)^2)+P$2*(PI()*U$2/30)*SIN(A622*PI()/180))/1000</f>
        <v>39.1826778471734</v>
      </c>
      <c r="E622" s="35" t="n">
        <f aca="false">-1*(PI()^2*U$2^2*P$2*COS(PI()*A622/180)/900+SQRT(2)*PI()^2*U$2^2*P$2^2*(4*(2*S$2^2-P$2^2)*COS(PI()*A622/90)+P$2^2*(COS(PI()*A622/45)+3))/(3600*(P$2^2*COS(PI()*A622/90)+2*S$2^2-P$2^2)^(3/2)))/1000</f>
        <v>2581.89849326623</v>
      </c>
      <c r="F622" s="33" t="n">
        <f aca="false">E622/1000</f>
        <v>2.58189849326623</v>
      </c>
      <c r="G622" s="35" t="n">
        <f aca="false">$W$2*E622</f>
        <v>1161.8543219698</v>
      </c>
      <c r="H622" s="33" t="n">
        <f aca="false">E622*TAN(C622*PI()/180)</f>
        <v>791.508809014278</v>
      </c>
      <c r="I622" s="35" t="n">
        <f aca="false">$W$2*H622</f>
        <v>356.178964056425</v>
      </c>
      <c r="J622" s="36" t="n">
        <v>0.4875</v>
      </c>
      <c r="K622" s="35" t="n">
        <f aca="false">(J622-1)/10*$R$2^2*PI()/4</f>
        <v>-418.778227714336</v>
      </c>
      <c r="L622" s="35" t="n">
        <f aca="false">G622+K622</f>
        <v>743.076094255467</v>
      </c>
      <c r="M622" s="37" t="n">
        <f aca="false">L622*TAN(C622*PI()/180)</f>
        <v>227.797985050561</v>
      </c>
      <c r="N622" s="31"/>
    </row>
    <row r="623" customFormat="false" ht="12.75" hidden="false" customHeight="false" outlineLevel="0" collapsed="false">
      <c r="A623" s="32" t="n">
        <f aca="false">A622+1</f>
        <v>439</v>
      </c>
      <c r="B623" s="33" t="n">
        <f aca="false">S$2+P$2-SQRT(S$2^2-P$2^2*SIN(A623*PI()/180)^2)-P$2*COS(A623*PI()/180)</f>
        <v>40.4258318957962</v>
      </c>
      <c r="C623" s="34" t="n">
        <f aca="false">ASIN($P$2/$S$2*SIN(A623*PI()/180))*180/PI()</f>
        <v>17.1059787939744</v>
      </c>
      <c r="D623" s="33" t="n">
        <f aca="false">(P$2^2*(PI()*U$2/30)*SIN(A623*PI()/180)*COS(A623*PI()/180)/SQRT(S$2^2-P$2^2*SIN(A623*PI()/180)^2)+P$2*(PI()*U$2/30)*SIN(A623*PI()/180))/1000</f>
        <v>39.1249248206597</v>
      </c>
      <c r="E623" s="35" t="n">
        <f aca="false">-1*(PI()^2*U$2^2*P$2*COS(PI()*A623/180)/900+SQRT(2)*PI()^2*U$2^2*P$2^2*(4*(2*S$2^2-P$2^2)*COS(PI()*A623/90)+P$2^2*(COS(PI()*A623/45)+3))/(3600*(P$2^2*COS(PI()*A623/90)+2*S$2^2-P$2^2)^(3/2)))/1000</f>
        <v>3307.18971637272</v>
      </c>
      <c r="F623" s="33" t="n">
        <f aca="false">E623/1000</f>
        <v>3.30718971637272</v>
      </c>
      <c r="G623" s="35" t="n">
        <f aca="false">$W$2*E623</f>
        <v>1488.23537236772</v>
      </c>
      <c r="H623" s="33" t="n">
        <f aca="false">E623*TAN(C623*PI()/180)</f>
        <v>1017.80218312975</v>
      </c>
      <c r="I623" s="35" t="n">
        <f aca="false">$W$2*H623</f>
        <v>458.010982408388</v>
      </c>
      <c r="J623" s="36" t="n">
        <v>0.51525</v>
      </c>
      <c r="K623" s="35" t="n">
        <f aca="false">(J623-1)/10*$R$2^2*PI()/4</f>
        <v>-396.102918799072</v>
      </c>
      <c r="L623" s="35" t="n">
        <f aca="false">G623+K623</f>
        <v>1092.13245356865</v>
      </c>
      <c r="M623" s="37" t="n">
        <f aca="false">L623*TAN(C623*PI()/180)</f>
        <v>336.108566740521</v>
      </c>
      <c r="N623" s="31"/>
    </row>
    <row r="624" customFormat="false" ht="12.75" hidden="false" customHeight="false" outlineLevel="0" collapsed="false">
      <c r="A624" s="32" t="n">
        <f aca="false">A623+1</f>
        <v>440</v>
      </c>
      <c r="B624" s="33" t="n">
        <f aca="false">S$2+P$2-SQRT(S$2^2-P$2^2*SIN(A624*PI()/180)^2)-P$2*COS(A624*PI()/180)</f>
        <v>41.1923055586226</v>
      </c>
      <c r="C624" s="34" t="n">
        <f aca="false">ASIN($P$2/$S$2*SIN(A624*PI()/180))*180/PI()</f>
        <v>17.1631203350885</v>
      </c>
      <c r="D624" s="33" t="n">
        <f aca="false">(P$2^2*(PI()*U$2/30)*SIN(A624*PI()/180)*COS(A624*PI()/180)/SQRT(S$2^2-P$2^2*SIN(A624*PI()/180)^2)+P$2*(PI()*U$2/30)*SIN(A624*PI()/180))/1000</f>
        <v>39.0530529301555</v>
      </c>
      <c r="E624" s="35" t="n">
        <f aca="false">-1*(PI()^2*U$2^2*P$2*COS(PI()*A624/180)/900+SQRT(2)*PI()^2*U$2^2*P$2^2*(4*(2*S$2^2-P$2^2)*COS(PI()*A624/90)+P$2^2*(COS(PI()*A624/45)+3))/(3600*(P$2^2*COS(PI()*A624/90)+2*S$2^2-P$2^2)^(3/2)))/1000</f>
        <v>4021.95554414447</v>
      </c>
      <c r="F624" s="33" t="n">
        <f aca="false">E624/1000</f>
        <v>4.02195554414447</v>
      </c>
      <c r="G624" s="35" t="n">
        <f aca="false">$W$2*E624</f>
        <v>1809.87999486501</v>
      </c>
      <c r="H624" s="33" t="n">
        <f aca="false">E624*TAN(C624*PI()/180)</f>
        <v>1242.16689405168</v>
      </c>
      <c r="I624" s="35" t="n">
        <f aca="false">$W$2*H624</f>
        <v>558.975102323257</v>
      </c>
      <c r="J624" s="36" t="n">
        <v>0.4735</v>
      </c>
      <c r="K624" s="35" t="n">
        <f aca="false">(J624-1)/10*$R$2^2*PI()/4</f>
        <v>-430.218023203118</v>
      </c>
      <c r="L624" s="35" t="n">
        <f aca="false">G624+K624</f>
        <v>1379.66197166189</v>
      </c>
      <c r="M624" s="37" t="n">
        <f aca="false">L624*TAN(C624*PI()/180)</f>
        <v>426.103771503775</v>
      </c>
      <c r="N624" s="31"/>
    </row>
    <row r="625" customFormat="false" ht="12.75" hidden="false" customHeight="false" outlineLevel="0" collapsed="false">
      <c r="A625" s="32" t="n">
        <f aca="false">A624+1</f>
        <v>441</v>
      </c>
      <c r="B625" s="33" t="n">
        <f aca="false">S$2+P$2-SQRT(S$2^2-P$2^2*SIN(A625*PI()/180)^2)-P$2*COS(A625*PI()/180)</f>
        <v>41.9572332600607</v>
      </c>
      <c r="C625" s="34" t="n">
        <f aca="false">ASIN($P$2/$S$2*SIN(A625*PI()/180))*180/PI()</f>
        <v>17.2148876452482</v>
      </c>
      <c r="D625" s="33" t="n">
        <f aca="false">(P$2^2*(PI()*U$2/30)*SIN(A625*PI()/180)*COS(A625*PI()/180)/SQRT(S$2^2-P$2^2*SIN(A625*PI()/180)^2)+P$2*(PI()*U$2/30)*SIN(A625*PI()/180))/1000</f>
        <v>38.9672724422872</v>
      </c>
      <c r="E625" s="35" t="n">
        <f aca="false">-1*(PI()^2*U$2^2*P$2*COS(PI()*A625/180)/900+SQRT(2)*PI()^2*U$2^2*P$2^2*(4*(2*S$2^2-P$2^2)*COS(PI()*A625/90)+P$2^2*(COS(PI()*A625/45)+3))/(3600*(P$2^2*COS(PI()*A625/90)+2*S$2^2-P$2^2)^(3/2)))/1000</f>
        <v>4725.80261696306</v>
      </c>
      <c r="F625" s="33" t="n">
        <f aca="false">E625/1000</f>
        <v>4.72580261696306</v>
      </c>
      <c r="G625" s="35" t="n">
        <f aca="false">$W$2*E625</f>
        <v>2126.61117763338</v>
      </c>
      <c r="H625" s="33" t="n">
        <f aca="false">E625*TAN(C625*PI()/180)</f>
        <v>1464.2259967131</v>
      </c>
      <c r="I625" s="35" t="n">
        <f aca="false">$W$2*H625</f>
        <v>658.901698520894</v>
      </c>
      <c r="J625" s="36" t="n">
        <v>0.4595</v>
      </c>
      <c r="K625" s="35" t="n">
        <f aca="false">(J625-1)/10*$R$2^2*PI()/4</f>
        <v>-441.6578186919</v>
      </c>
      <c r="L625" s="35" t="n">
        <f aca="false">G625+K625</f>
        <v>1684.95335894148</v>
      </c>
      <c r="M625" s="37" t="n">
        <f aca="false">L625*TAN(C625*PI()/180)</f>
        <v>522.059999407387</v>
      </c>
      <c r="N625" s="31"/>
    </row>
    <row r="626" customFormat="false" ht="12.75" hidden="false" customHeight="false" outlineLevel="0" collapsed="false">
      <c r="A626" s="32" t="n">
        <f aca="false">A625+1</f>
        <v>442</v>
      </c>
      <c r="B626" s="33" t="n">
        <f aca="false">S$2+P$2-SQRT(S$2^2-P$2^2*SIN(A626*PI()/180)^2)-P$2*COS(A626*PI()/180)</f>
        <v>42.7203444057865</v>
      </c>
      <c r="C626" s="34" t="n">
        <f aca="false">ASIN($P$2/$S$2*SIN(A626*PI()/180))*180/PI()</f>
        <v>17.2612604844798</v>
      </c>
      <c r="D626" s="33" t="n">
        <f aca="false">(P$2^2*(PI()*U$2/30)*SIN(A626*PI()/180)*COS(A626*PI()/180)/SQRT(S$2^2-P$2^2*SIN(A626*PI()/180)^2)+P$2*(PI()*U$2/30)*SIN(A626*PI()/180))/1000</f>
        <v>38.8678011555658</v>
      </c>
      <c r="E626" s="35" t="n">
        <f aca="false">-1*(PI()^2*U$2^2*P$2*COS(PI()*A626/180)/900+SQRT(2)*PI()^2*U$2^2*P$2^2*(4*(2*S$2^2-P$2^2)*COS(PI()*A626/90)+P$2^2*(COS(PI()*A626/45)+3))/(3600*(P$2^2*COS(PI()*A626/90)+2*S$2^2-P$2^2)^(3/2)))/1000</f>
        <v>5418.35613745409</v>
      </c>
      <c r="F626" s="33" t="n">
        <f aca="false">E626/1000</f>
        <v>5.41835613745409</v>
      </c>
      <c r="G626" s="35" t="n">
        <f aca="false">$W$2*E626</f>
        <v>2438.26026185434</v>
      </c>
      <c r="H626" s="33" t="n">
        <f aca="false">E626*TAN(C626*PI()/180)</f>
        <v>1683.61192650468</v>
      </c>
      <c r="I626" s="35" t="n">
        <f aca="false">$W$2*H626</f>
        <v>757.625366927107</v>
      </c>
      <c r="J626" s="36" t="n">
        <v>0.50125</v>
      </c>
      <c r="K626" s="35" t="n">
        <f aca="false">(J626-1)/10*$R$2^2*PI()/4</f>
        <v>-407.542714287854</v>
      </c>
      <c r="L626" s="35" t="n">
        <f aca="false">G626+K626</f>
        <v>2030.71754756649</v>
      </c>
      <c r="M626" s="37" t="n">
        <f aca="false">L626*TAN(C626*PI()/180)</f>
        <v>630.992167312894</v>
      </c>
      <c r="N626" s="31"/>
    </row>
    <row r="627" customFormat="false" ht="12.75" hidden="false" customHeight="false" outlineLevel="0" collapsed="false">
      <c r="A627" s="32" t="n">
        <f aca="false">A626+1</f>
        <v>443</v>
      </c>
      <c r="B627" s="33" t="n">
        <f aca="false">S$2+P$2-SQRT(S$2^2-P$2^2*SIN(A627*PI()/180)^2)-P$2*COS(A627*PI()/180)</f>
        <v>43.4813727428671</v>
      </c>
      <c r="C627" s="34" t="n">
        <f aca="false">ASIN($P$2/$S$2*SIN(A627*PI()/180))*180/PI()</f>
        <v>17.3022206877338</v>
      </c>
      <c r="D627" s="33" t="n">
        <f aca="false">(P$2^2*(PI()*U$2/30)*SIN(A627*PI()/180)*COS(A627*PI()/180)/SQRT(S$2^2-P$2^2*SIN(A627*PI()/180)^2)+P$2*(PI()*U$2/30)*SIN(A627*PI()/180))/1000</f>
        <v>38.7548640309628</v>
      </c>
      <c r="E627" s="35" t="n">
        <f aca="false">-1*(PI()^2*U$2^2*P$2*COS(PI()*A627/180)/900+SQRT(2)*PI()^2*U$2^2*P$2^2*(4*(2*S$2^2-P$2^2)*COS(PI()*A627/90)+P$2^2*(COS(PI()*A627/45)+3))/(3600*(P$2^2*COS(PI()*A627/90)+2*S$2^2-P$2^2)^(3/2)))/1000</f>
        <v>6099.26041989521</v>
      </c>
      <c r="F627" s="33" t="n">
        <f aca="false">E627/1000</f>
        <v>6.09926041989521</v>
      </c>
      <c r="G627" s="35" t="n">
        <f aca="false">$W$2*E627</f>
        <v>2744.66718895285</v>
      </c>
      <c r="H627" s="33" t="n">
        <f aca="false">E627*TAN(C627*PI()/180)</f>
        <v>1899.96740697127</v>
      </c>
      <c r="I627" s="35" t="n">
        <f aca="false">$W$2*H627</f>
        <v>854.985333137072</v>
      </c>
      <c r="J627" s="36" t="n">
        <v>0.50125</v>
      </c>
      <c r="K627" s="35" t="n">
        <f aca="false">(J627-1)/10*$R$2^2*PI()/4</f>
        <v>-407.542714287854</v>
      </c>
      <c r="L627" s="35" t="n">
        <f aca="false">G627+K627</f>
        <v>2337.12447466499</v>
      </c>
      <c r="M627" s="37" t="n">
        <f aca="false">L627*TAN(C627*PI()/180)</f>
        <v>728.03258464157</v>
      </c>
      <c r="N627" s="31"/>
    </row>
    <row r="628" customFormat="false" ht="12.75" hidden="false" customHeight="false" outlineLevel="0" collapsed="false">
      <c r="A628" s="32" t="n">
        <f aca="false">A627+1</f>
        <v>444</v>
      </c>
      <c r="B628" s="33" t="n">
        <f aca="false">S$2+P$2-SQRT(S$2^2-P$2^2*SIN(A628*PI()/180)^2)-P$2*COS(A628*PI()/180)</f>
        <v>44.2400564964951</v>
      </c>
      <c r="C628" s="34" t="n">
        <f aca="false">ASIN($P$2/$S$2*SIN(A628*PI()/180))*180/PI()</f>
        <v>17.3377521831892</v>
      </c>
      <c r="D628" s="33" t="n">
        <f aca="false">(P$2^2*(PI()*U$2/30)*SIN(A628*PI()/180)*COS(A628*PI()/180)/SQRT(S$2^2-P$2^2*SIN(A628*PI()/180)^2)+P$2*(PI()*U$2/30)*SIN(A628*PI()/180))/1000</f>
        <v>38.6286928121541</v>
      </c>
      <c r="E628" s="35" t="n">
        <f aca="false">-1*(PI()^2*U$2^2*P$2*COS(PI()*A628/180)/900+SQRT(2)*PI()^2*U$2^2*P$2^2*(4*(2*S$2^2-P$2^2)*COS(PI()*A628/90)+P$2^2*(COS(PI()*A628/45)+3))/(3600*(P$2^2*COS(PI()*A628/90)+2*S$2^2-P$2^2)^(3/2)))/1000</f>
        <v>6768.17939422123</v>
      </c>
      <c r="F628" s="33" t="n">
        <f aca="false">E628/1000</f>
        <v>6.76817939422123</v>
      </c>
      <c r="G628" s="35" t="n">
        <f aca="false">$W$2*E628</f>
        <v>3045.68072739955</v>
      </c>
      <c r="H628" s="33" t="n">
        <f aca="false">E628*TAN(C628*PI()/180)</f>
        <v>2112.94631514171</v>
      </c>
      <c r="I628" s="35" t="n">
        <f aca="false">$W$2*H628</f>
        <v>950.825841813769</v>
      </c>
      <c r="J628" s="36" t="n">
        <v>0.4735</v>
      </c>
      <c r="K628" s="35" t="n">
        <f aca="false">(J628-1)/10*$R$2^2*PI()/4</f>
        <v>-430.218023203118</v>
      </c>
      <c r="L628" s="35" t="n">
        <f aca="false">G628+K628</f>
        <v>2615.46270419643</v>
      </c>
      <c r="M628" s="37" t="n">
        <f aca="false">L628*TAN(C628*PI()/180)</f>
        <v>816.516815133608</v>
      </c>
      <c r="N628" s="31"/>
    </row>
    <row r="629" customFormat="false" ht="12.75" hidden="false" customHeight="false" outlineLevel="0" collapsed="false">
      <c r="A629" s="32" t="n">
        <f aca="false">A628+1</f>
        <v>445</v>
      </c>
      <c r="B629" s="33" t="n">
        <f aca="false">S$2+P$2-SQRT(S$2^2-P$2^2*SIN(A629*PI()/180)^2)-P$2*COS(A629*PI()/180)</f>
        <v>44.996138499181</v>
      </c>
      <c r="C629" s="34" t="n">
        <f aca="false">ASIN($P$2/$S$2*SIN(A629*PI()/180))*180/PI()</f>
        <v>17.3678410085375</v>
      </c>
      <c r="D629" s="33" t="n">
        <f aca="false">(P$2^2*(PI()*U$2/30)*SIN(A629*PI()/180)*COS(A629*PI()/180)/SQRT(S$2^2-P$2^2*SIN(A629*PI()/180)^2)+P$2*(PI()*U$2/30)*SIN(A629*PI()/180))/1000</f>
        <v>38.4895256363457</v>
      </c>
      <c r="E629" s="35" t="n">
        <f aca="false">-1*(PI()^2*U$2^2*P$2*COS(PI()*A629/180)/900+SQRT(2)*PI()^2*U$2^2*P$2^2*(4*(2*S$2^2-P$2^2)*COS(PI()*A629/90)+P$2^2*(COS(PI()*A629/45)+3))/(3600*(P$2^2*COS(PI()*A629/90)+2*S$2^2-P$2^2)^(3/2)))/1000</f>
        <v>7424.79706246403</v>
      </c>
      <c r="F629" s="33" t="n">
        <f aca="false">E629/1000</f>
        <v>7.42479706246403</v>
      </c>
      <c r="G629" s="35" t="n">
        <f aca="false">$W$2*E629</f>
        <v>3341.15867810882</v>
      </c>
      <c r="H629" s="33" t="n">
        <f aca="false">E629*TAN(C629*PI()/180)</f>
        <v>2322.21450067204</v>
      </c>
      <c r="I629" s="35" t="n">
        <f aca="false">$W$2*H629</f>
        <v>1044.99652530242</v>
      </c>
      <c r="J629" s="36" t="n">
        <v>0.4735</v>
      </c>
      <c r="K629" s="35" t="n">
        <f aca="false">(J629-1)/10*$R$2^2*PI()/4</f>
        <v>-430.218023203118</v>
      </c>
      <c r="L629" s="35" t="n">
        <f aca="false">G629+K629</f>
        <v>2910.9406549057</v>
      </c>
      <c r="M629" s="37" t="n">
        <f aca="false">L629*TAN(C629*PI()/180)</f>
        <v>910.439510002501</v>
      </c>
      <c r="N629" s="31"/>
    </row>
    <row r="630" customFormat="false" ht="12.75" hidden="false" customHeight="false" outlineLevel="0" collapsed="false">
      <c r="A630" s="32" t="n">
        <f aca="false">A629+1</f>
        <v>446</v>
      </c>
      <c r="B630" s="33" t="n">
        <f aca="false">S$2+P$2-SQRT(S$2^2-P$2^2*SIN(A630*PI()/180)^2)-P$2*COS(A630*PI()/180)</f>
        <v>45.7493663122322</v>
      </c>
      <c r="C630" s="34" t="n">
        <f aca="false">ASIN($P$2/$S$2*SIN(A630*PI()/180))*180/PI()</f>
        <v>17.3924753251985</v>
      </c>
      <c r="D630" s="33" t="n">
        <f aca="false">(P$2^2*(PI()*U$2/30)*SIN(A630*PI()/180)*COS(A630*PI()/180)/SQRT(S$2^2-P$2^2*SIN(A630*PI()/180)^2)+P$2*(PI()*U$2/30)*SIN(A630*PI()/180))/1000</f>
        <v>38.3376066366309</v>
      </c>
      <c r="E630" s="35" t="n">
        <f aca="false">-1*(PI()^2*U$2^2*P$2*COS(PI()*A630/180)/900+SQRT(2)*PI()^2*U$2^2*P$2^2*(4*(2*S$2^2-P$2^2)*COS(PI()*A630/90)+P$2^2*(COS(PI()*A630/45)+3))/(3600*(P$2^2*COS(PI()*A630/90)+2*S$2^2-P$2^2)^(3/2)))/1000</f>
        <v>8068.81790567877</v>
      </c>
      <c r="F630" s="33" t="n">
        <f aca="false">E630/1000</f>
        <v>8.06881790567877</v>
      </c>
      <c r="G630" s="35" t="n">
        <f aca="false">$W$2*E630</f>
        <v>3630.96805755545</v>
      </c>
      <c r="H630" s="33" t="n">
        <f aca="false">E630*TAN(C630*PI()/180)</f>
        <v>2527.45055523424</v>
      </c>
      <c r="I630" s="35" t="n">
        <f aca="false">$W$2*H630</f>
        <v>1137.35274985541</v>
      </c>
      <c r="J630" s="36" t="n">
        <v>0.4875</v>
      </c>
      <c r="K630" s="35" t="n">
        <f aca="false">(J630-1)/10*$R$2^2*PI()/4</f>
        <v>-418.778227714336</v>
      </c>
      <c r="L630" s="35" t="n">
        <f aca="false">G630+K630</f>
        <v>3212.18982984111</v>
      </c>
      <c r="M630" s="37" t="n">
        <f aca="false">L630*TAN(C630*PI()/180)</f>
        <v>1006.17600543889</v>
      </c>
      <c r="N630" s="31"/>
    </row>
    <row r="631" customFormat="false" ht="12.75" hidden="false" customHeight="false" outlineLevel="0" collapsed="false">
      <c r="A631" s="32" t="n">
        <f aca="false">A630+1</f>
        <v>447</v>
      </c>
      <c r="B631" s="33" t="n">
        <f aca="false">S$2+P$2-SQRT(S$2^2-P$2^2*SIN(A631*PI()/180)^2)-P$2*COS(A631*PI()/180)</f>
        <v>46.499492339358</v>
      </c>
      <c r="C631" s="34" t="n">
        <f aca="false">ASIN($P$2/$S$2*SIN(A631*PI()/180))*180/PI()</f>
        <v>17.4116454304233</v>
      </c>
      <c r="D631" s="33" t="n">
        <f aca="false">(P$2^2*(PI()*U$2/30)*SIN(A631*PI()/180)*COS(A631*PI()/180)/SQRT(S$2^2-P$2^2*SIN(A631*PI()/180)^2)+P$2*(PI()*U$2/30)*SIN(A631*PI()/180))/1000</f>
        <v>38.1731855368686</v>
      </c>
      <c r="E631" s="35" t="n">
        <f aca="false">-1*(PI()^2*U$2^2*P$2*COS(PI()*A631/180)/900+SQRT(2)*PI()^2*U$2^2*P$2^2*(4*(2*S$2^2-P$2^2)*COS(PI()*A631/90)+P$2^2*(COS(PI()*A631/45)+3))/(3600*(P$2^2*COS(PI()*A631/90)+2*S$2^2-P$2^2)^(3/2)))/1000</f>
        <v>8699.96723962829</v>
      </c>
      <c r="F631" s="33" t="n">
        <f aca="false">E631/1000</f>
        <v>8.69996723962829</v>
      </c>
      <c r="G631" s="35" t="n">
        <f aca="false">$W$2*E631</f>
        <v>3914.98525783273</v>
      </c>
      <c r="H631" s="33" t="n">
        <f aca="false">E631*TAN(C631*PI()/180)</f>
        <v>2728.34652886064</v>
      </c>
      <c r="I631" s="35" t="n">
        <f aca="false">$W$2*H631</f>
        <v>1227.75593798729</v>
      </c>
      <c r="J631" s="36" t="n">
        <v>0.51525</v>
      </c>
      <c r="K631" s="35" t="n">
        <f aca="false">(J631-1)/10*$R$2^2*PI()/4</f>
        <v>-396.102918799072</v>
      </c>
      <c r="L631" s="35" t="n">
        <f aca="false">G631+K631</f>
        <v>3518.88233903366</v>
      </c>
      <c r="M631" s="37" t="n">
        <f aca="false">L631*TAN(C631*PI()/180)</f>
        <v>1103.53638706135</v>
      </c>
      <c r="N631" s="31"/>
    </row>
    <row r="632" customFormat="false" ht="12.75" hidden="false" customHeight="false" outlineLevel="0" collapsed="false">
      <c r="A632" s="32" t="n">
        <f aca="false">A631+1</f>
        <v>448</v>
      </c>
      <c r="B632" s="33" t="n">
        <f aca="false">S$2+P$2-SQRT(S$2^2-P$2^2*SIN(A632*PI()/180)^2)-P$2*COS(A632*PI()/180)</f>
        <v>47.2462739322679</v>
      </c>
      <c r="C632" s="34" t="n">
        <f aca="false">ASIN($P$2/$S$2*SIN(A632*PI()/180))*180/PI()</f>
        <v>17.425343767248</v>
      </c>
      <c r="D632" s="33" t="n">
        <f aca="false">(P$2^2*(PI()*U$2/30)*SIN(A632*PI()/180)*COS(A632*PI()/180)/SQRT(S$2^2-P$2^2*SIN(A632*PI()/180)^2)+P$2*(PI()*U$2/30)*SIN(A632*PI()/180))/1000</f>
        <v>37.9965172401026</v>
      </c>
      <c r="E632" s="35" t="n">
        <f aca="false">-1*(PI()^2*U$2^2*P$2*COS(PI()*A632/180)/900+SQRT(2)*PI()^2*U$2^2*P$2^2*(4*(2*S$2^2-P$2^2)*COS(PI()*A632/90)+P$2^2*(COS(PI()*A632/45)+3))/(3600*(P$2^2*COS(PI()*A632/90)+2*S$2^2-P$2^2)^(3/2)))/1000</f>
        <v>9317.99151774098</v>
      </c>
      <c r="F632" s="33" t="n">
        <f aca="false">E632/1000</f>
        <v>9.31799151774098</v>
      </c>
      <c r="G632" s="35" t="n">
        <f aca="false">$W$2*E632</f>
        <v>4193.09618298344</v>
      </c>
      <c r="H632" s="33" t="n">
        <f aca="false">E632*TAN(C632*PI()/180)</f>
        <v>2924.60859025985</v>
      </c>
      <c r="I632" s="35" t="n">
        <f aca="false">$W$2*H632</f>
        <v>1316.07386561693</v>
      </c>
      <c r="J632" s="36" t="n">
        <v>0.52925</v>
      </c>
      <c r="K632" s="35" t="n">
        <f aca="false">(J632-1)/10*$R$2^2*PI()/4</f>
        <v>-384.663123310291</v>
      </c>
      <c r="L632" s="35" t="n">
        <f aca="false">G632+K632</f>
        <v>3808.43305967315</v>
      </c>
      <c r="M632" s="37" t="n">
        <f aca="false">L632*TAN(C632*PI()/180)</f>
        <v>1195.34086509343</v>
      </c>
      <c r="N632" s="31"/>
    </row>
    <row r="633" customFormat="false" ht="12.75" hidden="false" customHeight="false" outlineLevel="0" collapsed="false">
      <c r="A633" s="32" t="n">
        <f aca="false">A632+1</f>
        <v>449</v>
      </c>
      <c r="B633" s="33" t="n">
        <f aca="false">S$2+P$2-SQRT(S$2^2-P$2^2*SIN(A633*PI()/180)^2)-P$2*COS(A633*PI()/180)</f>
        <v>47.9894734881433</v>
      </c>
      <c r="C633" s="34" t="n">
        <f aca="false">ASIN($P$2/$S$2*SIN(A633*PI()/180))*180/PI()</f>
        <v>17.4335649322679</v>
      </c>
      <c r="D633" s="33" t="n">
        <f aca="false">(P$2^2*(PI()*U$2/30)*SIN(A633*PI()/180)*COS(A633*PI()/180)/SQRT(S$2^2-P$2^2*SIN(A633*PI()/180)^2)+P$2*(PI()*U$2/30)*SIN(A633*PI()/180))/1000</f>
        <v>37.8078614115672</v>
      </c>
      <c r="E633" s="35" t="n">
        <f aca="false">-1*(PI()^2*U$2^2*P$2*COS(PI()*A633/180)/900+SQRT(2)*PI()^2*U$2^2*P$2^2*(4*(2*S$2^2-P$2^2)*COS(PI()*A633/90)+P$2^2*(COS(PI()*A633/45)+3))/(3600*(P$2^2*COS(PI()*A633/90)+2*S$2^2-P$2^2)^(3/2)))/1000</f>
        <v>9922.65858010401</v>
      </c>
      <c r="F633" s="33" t="n">
        <f aca="false">E633/1000</f>
        <v>9.92265858010401</v>
      </c>
      <c r="G633" s="35" t="n">
        <f aca="false">$W$2*E633</f>
        <v>4465.19636104681</v>
      </c>
      <c r="H633" s="33" t="n">
        <f aca="false">E633*TAN(C633*PI()/180)</f>
        <v>3115.95762844648</v>
      </c>
      <c r="I633" s="35" t="n">
        <f aca="false">$W$2*H633</f>
        <v>1402.18093280092</v>
      </c>
      <c r="J633" s="36" t="n">
        <v>0.54325</v>
      </c>
      <c r="K633" s="35" t="n">
        <f aca="false">(J633-1)/10*$R$2^2*PI()/4</f>
        <v>-373.223327821509</v>
      </c>
      <c r="L633" s="35" t="n">
        <f aca="false">G633+K633</f>
        <v>4091.9730332253</v>
      </c>
      <c r="M633" s="37" t="n">
        <f aca="false">L633*TAN(C633*PI()/180)</f>
        <v>1284.97967408065</v>
      </c>
      <c r="N633" s="31"/>
    </row>
    <row r="634" customFormat="false" ht="12.75" hidden="false" customHeight="false" outlineLevel="0" collapsed="false">
      <c r="A634" s="32" t="n">
        <f aca="false">A633+1</f>
        <v>450</v>
      </c>
      <c r="B634" s="33" t="n">
        <f aca="false">S$2+P$2-SQRT(S$2^2-P$2^2*SIN(A634*PI()/180)^2)-P$2*COS(A634*PI()/180)</f>
        <v>48.7288585388899</v>
      </c>
      <c r="C634" s="34" t="n">
        <f aca="false">ASIN($P$2/$S$2*SIN(A634*PI()/180))*180/PI()</f>
        <v>17.436305681207</v>
      </c>
      <c r="D634" s="33" t="n">
        <f aca="false">(P$2^2*(PI()*U$2/30)*SIN(A634*PI()/180)*COS(A634*PI()/180)/SQRT(S$2^2-P$2^2*SIN(A634*PI()/180)^2)+P$2*(PI()*U$2/30)*SIN(A634*PI()/180))/1000</f>
        <v>37.6074820573478</v>
      </c>
      <c r="E634" s="35" t="n">
        <f aca="false">-1*(PI()^2*U$2^2*P$2*COS(PI()*A634/180)/900+SQRT(2)*PI()^2*U$2^2*P$2^2*(4*(2*S$2^2-P$2^2)*COS(PI()*A634/90)+P$2^2*(COS(PI()*A634/45)+3))/(3600*(P$2^2*COS(PI()*A634/90)+2*S$2^2-P$2^2)^(3/2)))/1000</f>
        <v>10513.7578475173</v>
      </c>
      <c r="F634" s="33" t="n">
        <f aca="false">E634/1000</f>
        <v>10.5137578475173</v>
      </c>
      <c r="G634" s="35" t="n">
        <f aca="false">$W$2*E634</f>
        <v>4731.1910313828</v>
      </c>
      <c r="H634" s="33" t="n">
        <f aca="false">E634*TAN(C634*PI()/180)</f>
        <v>3302.12979337547</v>
      </c>
      <c r="I634" s="35" t="n">
        <f aca="false">$W$2*H634</f>
        <v>1485.95840701896</v>
      </c>
      <c r="J634" s="36" t="n">
        <v>0.51525</v>
      </c>
      <c r="K634" s="35" t="n">
        <f aca="false">(J634-1)/10*$R$2^2*PI()/4</f>
        <v>-396.102918799072</v>
      </c>
      <c r="L634" s="35" t="n">
        <f aca="false">G634+K634</f>
        <v>4335.08811258373</v>
      </c>
      <c r="M634" s="37" t="n">
        <f aca="false">L634*TAN(C634*PI()/180)</f>
        <v>1361.55158042287</v>
      </c>
      <c r="N634" s="31"/>
    </row>
    <row r="635" customFormat="false" ht="12.75" hidden="false" customHeight="false" outlineLevel="0" collapsed="false">
      <c r="A635" s="32" t="n">
        <f aca="false">A634+1</f>
        <v>451</v>
      </c>
      <c r="B635" s="33" t="n">
        <f aca="false">S$2+P$2-SQRT(S$2^2-P$2^2*SIN(A635*PI()/180)^2)-P$2*COS(A635*PI()/180)</f>
        <v>49.4642018320937</v>
      </c>
      <c r="C635" s="34" t="n">
        <f aca="false">ASIN($P$2/$S$2*SIN(A635*PI()/180))*180/PI()</f>
        <v>17.4335649322679</v>
      </c>
      <c r="D635" s="33" t="n">
        <f aca="false">(P$2^2*(PI()*U$2/30)*SIN(A635*PI()/180)*COS(A635*PI()/180)/SQRT(S$2^2-P$2^2*SIN(A635*PI()/180)^2)+P$2*(PI()*U$2/30)*SIN(A635*PI()/180))/1000</f>
        <v>37.395647099782</v>
      </c>
      <c r="E635" s="35" t="n">
        <f aca="false">-1*(PI()^2*U$2^2*P$2*COS(PI()*A635/180)/900+SQRT(2)*PI()^2*U$2^2*P$2^2*(4*(2*S$2^2-P$2^2)*COS(PI()*A635/90)+P$2^2*(COS(PI()*A635/45)+3))/(3600*(P$2^2*COS(PI()*A635/90)+2*S$2^2-P$2^2)^(3/2)))/1000</f>
        <v>11091.1004599004</v>
      </c>
      <c r="F635" s="33" t="n">
        <f aca="false">E635/1000</f>
        <v>11.0911004599004</v>
      </c>
      <c r="G635" s="35" t="n">
        <f aca="false">$W$2*E635</f>
        <v>4990.99520695517</v>
      </c>
      <c r="H635" s="33" t="n">
        <f aca="false">E635*TAN(C635*PI()/180)</f>
        <v>3482.87697363569</v>
      </c>
      <c r="I635" s="35" t="n">
        <f aca="false">$W$2*H635</f>
        <v>1567.29463813606</v>
      </c>
      <c r="J635" s="36" t="n">
        <v>0.50125</v>
      </c>
      <c r="K635" s="35" t="n">
        <f aca="false">(J635-1)/10*$R$2^2*PI()/4</f>
        <v>-407.542714287854</v>
      </c>
      <c r="L635" s="35" t="n">
        <f aca="false">G635+K635</f>
        <v>4583.45249266732</v>
      </c>
      <c r="M635" s="37" t="n">
        <f aca="false">L635*TAN(C635*PI()/180)</f>
        <v>1439.31625217715</v>
      </c>
      <c r="N635" s="31"/>
    </row>
    <row r="636" customFormat="false" ht="12.75" hidden="false" customHeight="false" outlineLevel="0" collapsed="false">
      <c r="A636" s="32" t="n">
        <f aca="false">A635+1</f>
        <v>452</v>
      </c>
      <c r="B636" s="33" t="n">
        <f aca="false">S$2+P$2-SQRT(S$2^2-P$2^2*SIN(A636*PI()/180)^2)-P$2*COS(A636*PI()/180)</f>
        <v>50.1952814036292</v>
      </c>
      <c r="C636" s="34" t="n">
        <f aca="false">ASIN($P$2/$S$2*SIN(A636*PI()/180))*180/PI()</f>
        <v>17.425343767248</v>
      </c>
      <c r="D636" s="33" t="n">
        <f aca="false">(P$2^2*(PI()*U$2/30)*SIN(A636*PI()/180)*COS(A636*PI()/180)/SQRT(S$2^2-P$2^2*SIN(A636*PI()/180)^2)+P$2*(PI()*U$2/30)*SIN(A636*PI()/180))/1000</f>
        <v>37.1726279506947</v>
      </c>
      <c r="E636" s="35" t="n">
        <f aca="false">-1*(PI()^2*U$2^2*P$2*COS(PI()*A636/180)/900+SQRT(2)*PI()^2*U$2^2*P$2^2*(4*(2*S$2^2-P$2^2)*COS(PI()*A636/90)+P$2^2*(COS(PI()*A636/45)+3))/(3600*(P$2^2*COS(PI()*A636/90)+2*S$2^2-P$2^2)^(3/2)))/1000</f>
        <v>11654.5193586181</v>
      </c>
      <c r="F636" s="33" t="n">
        <f aca="false">E636/1000</f>
        <v>11.6545193586181</v>
      </c>
      <c r="G636" s="35" t="n">
        <f aca="false">$W$2*E636</f>
        <v>5244.53371137816</v>
      </c>
      <c r="H636" s="33" t="n">
        <f aca="false">E636*TAN(C636*PI()/180)</f>
        <v>3657.96720963615</v>
      </c>
      <c r="I636" s="35" t="n">
        <f aca="false">$W$2*H636</f>
        <v>1646.08524433627</v>
      </c>
      <c r="J636" s="36" t="n">
        <v>0.51525</v>
      </c>
      <c r="K636" s="35" t="n">
        <f aca="false">(J636-1)/10*$R$2^2*PI()/4</f>
        <v>-396.102918799072</v>
      </c>
      <c r="L636" s="35" t="n">
        <f aca="false">G636+K636</f>
        <v>4848.43079257909</v>
      </c>
      <c r="M636" s="37" t="n">
        <f aca="false">L636*TAN(C636*PI()/180)</f>
        <v>1521.76167130649</v>
      </c>
      <c r="N636" s="31"/>
    </row>
    <row r="637" customFormat="false" ht="12.75" hidden="false" customHeight="false" outlineLevel="0" collapsed="false">
      <c r="A637" s="32" t="n">
        <f aca="false">A636+1</f>
        <v>453</v>
      </c>
      <c r="B637" s="33" t="n">
        <f aca="false">S$2+P$2-SQRT(S$2^2-P$2^2*SIN(A637*PI()/180)^2)-P$2*COS(A637*PI()/180)</f>
        <v>50.9218806418868</v>
      </c>
      <c r="C637" s="34" t="n">
        <f aca="false">ASIN($P$2/$S$2*SIN(A637*PI()/180))*180/PI()</f>
        <v>17.4116454304233</v>
      </c>
      <c r="D637" s="33" t="n">
        <f aca="false">(P$2^2*(PI()*U$2/30)*SIN(A637*PI()/180)*COS(A637*PI()/180)/SQRT(S$2^2-P$2^2*SIN(A637*PI()/180)^2)+P$2*(PI()*U$2/30)*SIN(A637*PI()/180))/1000</f>
        <v>36.9386990835719</v>
      </c>
      <c r="E637" s="35" t="n">
        <f aca="false">-1*(PI()^2*U$2^2*P$2*COS(PI()*A637/180)/900+SQRT(2)*PI()^2*U$2^2*P$2^2*(4*(2*S$2^2-P$2^2)*COS(PI()*A637/90)+P$2^2*(COS(PI()*A637/45)+3))/(3600*(P$2^2*COS(PI()*A637/90)+2*S$2^2-P$2^2)^(3/2)))/1000</f>
        <v>12203.8693125715</v>
      </c>
      <c r="F637" s="33" t="n">
        <f aca="false">E637/1000</f>
        <v>12.2038693125715</v>
      </c>
      <c r="G637" s="35" t="n">
        <f aca="false">$W$2*E637</f>
        <v>5491.74119065718</v>
      </c>
      <c r="H637" s="33" t="n">
        <f aca="false">E637*TAN(C637*PI()/180)</f>
        <v>3827.18504110666</v>
      </c>
      <c r="I637" s="35" t="n">
        <f aca="false">$W$2*H637</f>
        <v>1722.233268498</v>
      </c>
      <c r="J637" s="36" t="n">
        <v>0.52925</v>
      </c>
      <c r="K637" s="35" t="n">
        <f aca="false">(J637-1)/10*$R$2^2*PI()/4</f>
        <v>-384.663123310291</v>
      </c>
      <c r="L637" s="35" t="n">
        <f aca="false">G637+K637</f>
        <v>5107.07806734689</v>
      </c>
      <c r="M637" s="37" t="n">
        <f aca="false">L637*TAN(C637*PI()/180)</f>
        <v>1601.60128582985</v>
      </c>
      <c r="N637" s="31"/>
    </row>
    <row r="638" customFormat="false" ht="12.75" hidden="false" customHeight="false" outlineLevel="0" collapsed="false">
      <c r="A638" s="32" t="n">
        <f aca="false">A637+1</f>
        <v>454</v>
      </c>
      <c r="B638" s="33" t="n">
        <f aca="false">S$2+P$2-SQRT(S$2^2-P$2^2*SIN(A638*PI()/180)^2)-P$2*COS(A638*PI()/180)</f>
        <v>51.6437883436108</v>
      </c>
      <c r="C638" s="34" t="n">
        <f aca="false">ASIN($P$2/$S$2*SIN(A638*PI()/180))*180/PI()</f>
        <v>17.3924753251985</v>
      </c>
      <c r="D638" s="33" t="n">
        <f aca="false">(P$2^2*(PI()*U$2/30)*SIN(A638*PI()/180)*COS(A638*PI()/180)/SQRT(S$2^2-P$2^2*SIN(A638*PI()/180)^2)+P$2*(PI()*U$2/30)*SIN(A638*PI()/180))/1000</f>
        <v>36.6941376057723</v>
      </c>
      <c r="E638" s="35" t="n">
        <f aca="false">-1*(PI()^2*U$2^2*P$2*COS(PI()*A638/180)/900+SQRT(2)*PI()^2*U$2^2*P$2^2*(4*(2*S$2^2-P$2^2)*COS(PI()*A638/90)+P$2^2*(COS(PI()*A638/45)+3))/(3600*(P$2^2*COS(PI()*A638/90)+2*S$2^2-P$2^2)^(3/2)))/1000</f>
        <v>12739.0268881735</v>
      </c>
      <c r="F638" s="33" t="n">
        <f aca="false">E638/1000</f>
        <v>12.7390268881735</v>
      </c>
      <c r="G638" s="35" t="n">
        <f aca="false">$W$2*E638</f>
        <v>5732.56209967808</v>
      </c>
      <c r="H638" s="33" t="n">
        <f aca="false">E638*TAN(C638*PI()/180)</f>
        <v>3990.33178812944</v>
      </c>
      <c r="I638" s="35" t="n">
        <f aca="false">$W$2*H638</f>
        <v>1795.64930465825</v>
      </c>
      <c r="J638" s="36" t="n">
        <v>0.52925</v>
      </c>
      <c r="K638" s="35" t="n">
        <f aca="false">(J638-1)/10*$R$2^2*PI()/4</f>
        <v>-384.663123310291</v>
      </c>
      <c r="L638" s="35" t="n">
        <f aca="false">G638+K638</f>
        <v>5347.89897636779</v>
      </c>
      <c r="M638" s="37" t="n">
        <f aca="false">L638*TAN(C638*PI()/180)</f>
        <v>1675.15866576249</v>
      </c>
      <c r="N638" s="31"/>
    </row>
    <row r="639" customFormat="false" ht="12.75" hidden="false" customHeight="false" outlineLevel="0" collapsed="false">
      <c r="A639" s="32" t="n">
        <f aca="false">A638+1</f>
        <v>455</v>
      </c>
      <c r="B639" s="33" t="n">
        <f aca="false">S$2+P$2-SQRT(S$2^2-P$2^2*SIN(A639*PI()/180)^2)-P$2*COS(A639*PI()/180)</f>
        <v>52.3607987613582</v>
      </c>
      <c r="C639" s="34" t="n">
        <f aca="false">ASIN($P$2/$S$2*SIN(A639*PI()/180))*180/PI()</f>
        <v>17.3678410085375</v>
      </c>
      <c r="D639" s="33" t="n">
        <f aca="false">(P$2^2*(PI()*U$2/30)*SIN(A639*PI()/180)*COS(A639*PI()/180)/SQRT(S$2^2-P$2^2*SIN(A639*PI()/180)^2)+P$2*(PI()*U$2/30)*SIN(A639*PI()/180))/1000</f>
        <v>36.439222831875</v>
      </c>
      <c r="E639" s="35" t="n">
        <f aca="false">-1*(PI()^2*U$2^2*P$2*COS(PI()*A639/180)/900+SQRT(2)*PI()^2*U$2^2*P$2^2*(4*(2*S$2^2-P$2^2)*COS(PI()*A639/90)+P$2^2*(COS(PI()*A639/45)+3))/(3600*(P$2^2*COS(PI()*A639/90)+2*S$2^2-P$2^2)^(3/2)))/1000</f>
        <v>13259.890363613</v>
      </c>
      <c r="F639" s="33" t="n">
        <f aca="false">E639/1000</f>
        <v>13.259890363613</v>
      </c>
      <c r="G639" s="35" t="n">
        <f aca="false">$W$2*E639</f>
        <v>5966.95066362585</v>
      </c>
      <c r="H639" s="33" t="n">
        <f aca="false">E639*TAN(C639*PI()/180)</f>
        <v>4147.22576531736</v>
      </c>
      <c r="I639" s="35" t="n">
        <f aca="false">$W$2*H639</f>
        <v>1866.25159439281</v>
      </c>
      <c r="J639" s="36" t="n">
        <v>0.52925</v>
      </c>
      <c r="K639" s="35" t="n">
        <f aca="false">(J639-1)/10*$R$2^2*PI()/4</f>
        <v>-384.663123310291</v>
      </c>
      <c r="L639" s="35" t="n">
        <f aca="false">G639+K639</f>
        <v>5582.28754031555</v>
      </c>
      <c r="M639" s="37" t="n">
        <f aca="false">L639*TAN(C639*PI()/180)</f>
        <v>1745.94254415077</v>
      </c>
      <c r="N639" s="31"/>
    </row>
    <row r="640" customFormat="false" ht="12.75" hidden="false" customHeight="false" outlineLevel="0" collapsed="false">
      <c r="A640" s="32" t="n">
        <f aca="false">A639+1</f>
        <v>456</v>
      </c>
      <c r="B640" s="33" t="n">
        <f aca="false">S$2+P$2-SQRT(S$2^2-P$2^2*SIN(A640*PI()/180)^2)-P$2*COS(A640*PI()/180)</f>
        <v>53.0727116426118</v>
      </c>
      <c r="C640" s="34" t="n">
        <f aca="false">ASIN($P$2/$S$2*SIN(A640*PI()/180))*180/PI()</f>
        <v>17.3377521831892</v>
      </c>
      <c r="D640" s="33" t="n">
        <f aca="false">(P$2^2*(PI()*U$2/30)*SIN(A640*PI()/180)*COS(A640*PI()/180)/SQRT(S$2^2-P$2^2*SIN(A640*PI()/180)^2)+P$2*(PI()*U$2/30)*SIN(A640*PI()/180))/1000</f>
        <v>36.1742358592497</v>
      </c>
      <c r="E640" s="35" t="n">
        <f aca="false">-1*(PI()^2*U$2^2*P$2*COS(PI()*A640/180)/900+SQRT(2)*PI()^2*U$2^2*P$2^2*(4*(2*S$2^2-P$2^2)*COS(PI()*A640/90)+P$2^2*(COS(PI()*A640/45)+3))/(3600*(P$2^2*COS(PI()*A640/90)+2*S$2^2-P$2^2)^(3/2)))/1000</f>
        <v>13766.3795880789</v>
      </c>
      <c r="F640" s="33" t="n">
        <f aca="false">E640/1000</f>
        <v>13.7663795880789</v>
      </c>
      <c r="G640" s="35" t="n">
        <f aca="false">$W$2*E640</f>
        <v>6194.87081463552</v>
      </c>
      <c r="H640" s="33" t="n">
        <f aca="false">E640*TAN(C640*PI()/180)</f>
        <v>4297.70242915088</v>
      </c>
      <c r="I640" s="35" t="n">
        <f aca="false">$W$2*H640</f>
        <v>1933.96609311789</v>
      </c>
      <c r="J640" s="36" t="n">
        <v>0.51525</v>
      </c>
      <c r="K640" s="35" t="n">
        <f aca="false">(J640-1)/10*$R$2^2*PI()/4</f>
        <v>-396.102918799072</v>
      </c>
      <c r="L640" s="35" t="n">
        <f aca="false">G640+K640</f>
        <v>5798.76789583645</v>
      </c>
      <c r="M640" s="37" t="n">
        <f aca="false">L640*TAN(C640*PI()/180)</f>
        <v>1810.30740236156</v>
      </c>
      <c r="N640" s="31"/>
    </row>
    <row r="641" customFormat="false" ht="12.75" hidden="false" customHeight="false" outlineLevel="0" collapsed="false">
      <c r="A641" s="32" t="n">
        <f aca="false">A640+1</f>
        <v>457</v>
      </c>
      <c r="B641" s="33" t="n">
        <f aca="false">S$2+P$2-SQRT(S$2^2-P$2^2*SIN(A641*PI()/180)^2)-P$2*COS(A641*PI()/180)</f>
        <v>53.7793322606021</v>
      </c>
      <c r="C641" s="34" t="n">
        <f aca="false">ASIN($P$2/$S$2*SIN(A641*PI()/180))*180/PI()</f>
        <v>17.3022206877338</v>
      </c>
      <c r="D641" s="33" t="n">
        <f aca="false">(P$2^2*(PI()*U$2/30)*SIN(A641*PI()/180)*COS(A641*PI()/180)/SQRT(S$2^2-P$2^2*SIN(A641*PI()/180)^2)+P$2*(PI()*U$2/30)*SIN(A641*PI()/180))/1000</f>
        <v>35.8994591469185</v>
      </c>
      <c r="E641" s="35" t="n">
        <f aca="false">-1*(PI()^2*U$2^2*P$2*COS(PI()*A641/180)/900+SQRT(2)*PI()^2*U$2^2*P$2^2*(4*(2*S$2^2-P$2^2)*COS(PI()*A641/90)+P$2^2*(COS(PI()*A641/45)+3))/(3600*(P$2^2*COS(PI()*A641/90)+2*S$2^2-P$2^2)^(3/2)))/1000</f>
        <v>14258.4357868896</v>
      </c>
      <c r="F641" s="33" t="n">
        <f aca="false">E641/1000</f>
        <v>14.2584357868896</v>
      </c>
      <c r="G641" s="35" t="n">
        <f aca="false">$W$2*E641</f>
        <v>6416.29610410034</v>
      </c>
      <c r="H641" s="33" t="n">
        <f aca="false">E641*TAN(C641*PI()/180)</f>
        <v>4441.61445888033</v>
      </c>
      <c r="I641" s="35" t="n">
        <f aca="false">$W$2*H641</f>
        <v>1998.72650649615</v>
      </c>
      <c r="J641" s="36" t="n">
        <v>0.51525</v>
      </c>
      <c r="K641" s="35" t="n">
        <f aca="false">(J641-1)/10*$R$2^2*PI()/4</f>
        <v>-396.102918799072</v>
      </c>
      <c r="L641" s="35" t="n">
        <f aca="false">G641+K641</f>
        <v>6020.19318530127</v>
      </c>
      <c r="M641" s="37" t="n">
        <f aca="false">L641*TAN(C641*PI()/180)</f>
        <v>1875.33734392333</v>
      </c>
      <c r="N641" s="31"/>
    </row>
    <row r="642" customFormat="false" ht="12.75" hidden="false" customHeight="false" outlineLevel="0" collapsed="false">
      <c r="A642" s="32" t="n">
        <f aca="false">A641+1</f>
        <v>458</v>
      </c>
      <c r="B642" s="33" t="n">
        <f aca="false">S$2+P$2-SQRT(S$2^2-P$2^2*SIN(A642*PI()/180)^2)-P$2*COS(A642*PI()/180)</f>
        <v>54.4804714369119</v>
      </c>
      <c r="C642" s="34" t="n">
        <f aca="false">ASIN($P$2/$S$2*SIN(A642*PI()/180))*180/PI()</f>
        <v>17.2612604844798</v>
      </c>
      <c r="D642" s="33" t="n">
        <f aca="false">(P$2^2*(PI()*U$2/30)*SIN(A642*PI()/180)*COS(A642*PI()/180)/SQRT(S$2^2-P$2^2*SIN(A642*PI()/180)^2)+P$2*(PI()*U$2/30)*SIN(A642*PI()/180))/1000</f>
        <v>35.6151760987604</v>
      </c>
      <c r="E642" s="35" t="n">
        <f aca="false">-1*(PI()^2*U$2^2*P$2*COS(PI()*A642/180)/900+SQRT(2)*PI()^2*U$2^2*P$2^2*(4*(2*S$2^2-P$2^2)*COS(PI()*A642/90)+P$2^2*(COS(PI()*A642/45)+3))/(3600*(P$2^2*COS(PI()*A642/90)+2*S$2^2-P$2^2)^(3/2)))/1000</f>
        <v>14736.0213137286</v>
      </c>
      <c r="F642" s="33" t="n">
        <f aca="false">E642/1000</f>
        <v>14.7360213137286</v>
      </c>
      <c r="G642" s="35" t="n">
        <f aca="false">$W$2*E642</f>
        <v>6631.20959117789</v>
      </c>
      <c r="H642" s="33" t="n">
        <f aca="false">E642*TAN(C642*PI()/180)</f>
        <v>4578.83177178494</v>
      </c>
      <c r="I642" s="35" t="n">
        <f aca="false">$W$2*H642</f>
        <v>2060.47429730323</v>
      </c>
      <c r="J642" s="36" t="n">
        <v>0.52925</v>
      </c>
      <c r="K642" s="35" t="n">
        <f aca="false">(J642-1)/10*$R$2^2*PI()/4</f>
        <v>-384.663123310291</v>
      </c>
      <c r="L642" s="35" t="n">
        <f aca="false">G642+K642</f>
        <v>6246.54646786759</v>
      </c>
      <c r="M642" s="37" t="n">
        <f aca="false">L642*TAN(C642*PI()/180)</f>
        <v>1940.95032994805</v>
      </c>
      <c r="N642" s="31"/>
    </row>
    <row r="643" customFormat="false" ht="12.75" hidden="false" customHeight="false" outlineLevel="0" collapsed="false">
      <c r="A643" s="32" t="n">
        <f aca="false">A642+1</f>
        <v>459</v>
      </c>
      <c r="B643" s="33" t="n">
        <f aca="false">S$2+P$2-SQRT(S$2^2-P$2^2*SIN(A643*PI()/180)^2)-P$2*COS(A643*PI()/180)</f>
        <v>55.1759455559602</v>
      </c>
      <c r="C643" s="34" t="n">
        <f aca="false">ASIN($P$2/$S$2*SIN(A643*PI()/180))*180/PI()</f>
        <v>17.2148876452483</v>
      </c>
      <c r="D643" s="33" t="n">
        <f aca="false">(P$2^2*(PI()*U$2/30)*SIN(A643*PI()/180)*COS(A643*PI()/180)/SQRT(S$2^2-P$2^2*SIN(A643*PI()/180)^2)+P$2*(PI()*U$2/30)*SIN(A643*PI()/180))/1000</f>
        <v>35.3216706520794</v>
      </c>
      <c r="E643" s="35" t="n">
        <f aca="false">-1*(PI()^2*U$2^2*P$2*COS(PI()*A643/180)/900+SQRT(2)*PI()^2*U$2^2*P$2^2*(4*(2*S$2^2-P$2^2)*COS(PI()*A643/90)+P$2^2*(COS(PI()*A643/45)+3))/(3600*(P$2^2*COS(PI()*A643/90)+2*S$2^2-P$2^2)^(3/2)))/1000</f>
        <v>15199.1193514429</v>
      </c>
      <c r="F643" s="33" t="n">
        <f aca="false">E643/1000</f>
        <v>15.1991193514429</v>
      </c>
      <c r="G643" s="35" t="n">
        <f aca="false">$W$2*E643</f>
        <v>6839.60370814929</v>
      </c>
      <c r="H643" s="33" t="n">
        <f aca="false">E643*TAN(C643*PI()/180)</f>
        <v>4709.24147395505</v>
      </c>
      <c r="I643" s="35" t="n">
        <f aca="false">$W$2*H643</f>
        <v>2119.15866327977</v>
      </c>
      <c r="J643" s="36" t="n">
        <v>0.52925</v>
      </c>
      <c r="K643" s="35" t="n">
        <f aca="false">(J643-1)/10*$R$2^2*PI()/4</f>
        <v>-384.663123310291</v>
      </c>
      <c r="L643" s="35" t="n">
        <f aca="false">G643+K643</f>
        <v>6454.940584839</v>
      </c>
      <c r="M643" s="37" t="n">
        <f aca="false">L643*TAN(C643*PI()/180)</f>
        <v>1999.97599934326</v>
      </c>
      <c r="N643" s="31"/>
    </row>
    <row r="644" customFormat="false" ht="12.75" hidden="false" customHeight="false" outlineLevel="0" collapsed="false">
      <c r="A644" s="32" t="n">
        <f aca="false">A643+1</f>
        <v>460</v>
      </c>
      <c r="B644" s="33" t="n">
        <f aca="false">S$2+P$2-SQRT(S$2^2-P$2^2*SIN(A644*PI()/180)^2)-P$2*COS(A644*PI()/180)</f>
        <v>55.8655765714781</v>
      </c>
      <c r="C644" s="34" t="n">
        <f aca="false">ASIN($P$2/$S$2*SIN(A644*PI()/180))*180/PI()</f>
        <v>17.1631203350885</v>
      </c>
      <c r="D644" s="33" t="n">
        <f aca="false">(P$2^2*(PI()*U$2/30)*SIN(A644*PI()/180)*COS(A644*PI()/180)/SQRT(S$2^2-P$2^2*SIN(A644*PI()/180)^2)+P$2*(PI()*U$2/30)*SIN(A644*PI()/180))/1000</f>
        <v>35.0192268725318</v>
      </c>
      <c r="E644" s="35" t="n">
        <f aca="false">-1*(PI()^2*U$2^2*P$2*COS(PI()*A644/180)/900+SQRT(2)*PI()^2*U$2^2*P$2^2*(4*(2*S$2^2-P$2^2)*COS(PI()*A644/90)+P$2^2*(COS(PI()*A644/45)+3))/(3600*(P$2^2*COS(PI()*A644/90)+2*S$2^2-P$2^2)^(3/2)))/1000</f>
        <v>15647.7335630949</v>
      </c>
      <c r="F644" s="33" t="n">
        <f aca="false">E644/1000</f>
        <v>15.6477335630949</v>
      </c>
      <c r="G644" s="35" t="n">
        <f aca="false">$W$2*E644</f>
        <v>7041.4801033927</v>
      </c>
      <c r="H644" s="33" t="n">
        <f aca="false">E644*TAN(C644*PI()/180)</f>
        <v>4832.74774812371</v>
      </c>
      <c r="I644" s="35" t="n">
        <f aca="false">$W$2*H644</f>
        <v>2174.73648665567</v>
      </c>
      <c r="J644" s="36" t="n">
        <v>0.54325</v>
      </c>
      <c r="K644" s="35" t="n">
        <f aca="false">(J644-1)/10*$R$2^2*PI()/4</f>
        <v>-373.223327821509</v>
      </c>
      <c r="L644" s="35" t="n">
        <f aca="false">G644+K644</f>
        <v>6668.2567755712</v>
      </c>
      <c r="M644" s="37" t="n">
        <f aca="false">L644*TAN(C644*PI()/180)</f>
        <v>2059.46776803877</v>
      </c>
      <c r="N644" s="31"/>
    </row>
    <row r="645" customFormat="false" ht="12.75" hidden="false" customHeight="false" outlineLevel="0" collapsed="false">
      <c r="A645" s="32" t="n">
        <f aca="false">A644+1</f>
        <v>461</v>
      </c>
      <c r="B645" s="33" t="n">
        <f aca="false">S$2+P$2-SQRT(S$2^2-P$2^2*SIN(A645*PI()/180)^2)-P$2*COS(A645*PI()/180)</f>
        <v>56.5491920051143</v>
      </c>
      <c r="C645" s="34" t="n">
        <f aca="false">ASIN($P$2/$S$2*SIN(A645*PI()/180))*180/PI()</f>
        <v>17.1059787939744</v>
      </c>
      <c r="D645" s="33" t="n">
        <f aca="false">(P$2^2*(PI()*U$2/30)*SIN(A645*PI()/180)*COS(A645*PI()/180)/SQRT(S$2^2-P$2^2*SIN(A645*PI()/180)^2)+P$2*(PI()*U$2/30)*SIN(A645*PI()/180))/1000</f>
        <v>34.7081285563661</v>
      </c>
      <c r="E645" s="35" t="n">
        <f aca="false">-1*(PI()^2*U$2^2*P$2*COS(PI()*A645/180)/900+SQRT(2)*PI()^2*U$2^2*P$2^2*(4*(2*S$2^2-P$2^2)*COS(PI()*A645/90)+P$2^2*(COS(PI()*A645/45)+3))/(3600*(P$2^2*COS(PI()*A645/90)+2*S$2^2-P$2^2)^(3/2)))/1000</f>
        <v>16081.8876951878</v>
      </c>
      <c r="F645" s="33" t="n">
        <f aca="false">E645/1000</f>
        <v>16.0818876951878</v>
      </c>
      <c r="G645" s="35" t="n">
        <f aca="false">$W$2*E645</f>
        <v>7236.84946283451</v>
      </c>
      <c r="H645" s="33" t="n">
        <f aca="false">E645*TAN(C645*PI()/180)</f>
        <v>4949.27168041694</v>
      </c>
      <c r="I645" s="35" t="n">
        <f aca="false">$W$2*H645</f>
        <v>2227.17225618763</v>
      </c>
      <c r="J645" s="36" t="n">
        <v>0.52925</v>
      </c>
      <c r="K645" s="35" t="n">
        <f aca="false">(J645-1)/10*$R$2^2*PI()/4</f>
        <v>-384.663123310291</v>
      </c>
      <c r="L645" s="35" t="n">
        <f aca="false">G645+K645</f>
        <v>6852.18633952422</v>
      </c>
      <c r="M645" s="37" t="n">
        <f aca="false">L645*TAN(C645*PI()/180)</f>
        <v>2108.79048790367</v>
      </c>
      <c r="N645" s="31"/>
    </row>
    <row r="646" customFormat="false" ht="12.75" hidden="false" customHeight="false" outlineLevel="0" collapsed="false">
      <c r="A646" s="32" t="n">
        <f aca="false">A645+1</f>
        <v>462</v>
      </c>
      <c r="B646" s="33" t="n">
        <f aca="false">S$2+P$2-SQRT(S$2^2-P$2^2*SIN(A646*PI()/180)^2)-P$2*COS(A646*PI()/180)</f>
        <v>57.2266249373186</v>
      </c>
      <c r="C646" s="34" t="n">
        <f aca="false">ASIN($P$2/$S$2*SIN(A646*PI()/180))*180/PI()</f>
        <v>17.0434853165355</v>
      </c>
      <c r="D646" s="33" t="n">
        <f aca="false">(P$2^2*(PI()*U$2/30)*SIN(A646*PI()/180)*COS(A646*PI()/180)/SQRT(S$2^2-P$2^2*SIN(A646*PI()/180)^2)+P$2*(PI()*U$2/30)*SIN(A646*PI()/180))/1000</f>
        <v>34.3886588408954</v>
      </c>
      <c r="E646" s="35" t="n">
        <f aca="false">-1*(PI()^2*U$2^2*P$2*COS(PI()*A646/180)/900+SQRT(2)*PI()^2*U$2^2*P$2^2*(4*(2*S$2^2-P$2^2)*COS(PI()*A646/90)+P$2^2*(COS(PI()*A646/45)+3))/(3600*(P$2^2*COS(PI()*A646/90)+2*S$2^2-P$2^2)^(3/2)))/1000</f>
        <v>16501.6251351903</v>
      </c>
      <c r="F646" s="33" t="n">
        <f aca="false">E646/1000</f>
        <v>16.5016251351903</v>
      </c>
      <c r="G646" s="35" t="n">
        <f aca="false">$W$2*E646</f>
        <v>7425.73131083562</v>
      </c>
      <c r="H646" s="33" t="n">
        <f aca="false">E646*TAN(C646*PI()/180)</f>
        <v>5058.75102821392</v>
      </c>
      <c r="I646" s="35" t="n">
        <f aca="false">$W$2*H646</f>
        <v>2276.43796269626</v>
      </c>
      <c r="J646" s="36" t="n">
        <v>0.50125</v>
      </c>
      <c r="K646" s="35" t="n">
        <f aca="false">(J646-1)/10*$R$2^2*PI()/4</f>
        <v>-407.542714287854</v>
      </c>
      <c r="L646" s="35" t="n">
        <f aca="false">G646+K646</f>
        <v>7018.18859654776</v>
      </c>
      <c r="M646" s="37" t="n">
        <f aca="false">L646*TAN(C646*PI()/180)</f>
        <v>2151.50135141983</v>
      </c>
      <c r="N646" s="31"/>
    </row>
    <row r="647" customFormat="false" ht="12.75" hidden="false" customHeight="false" outlineLevel="0" collapsed="false">
      <c r="A647" s="32" t="n">
        <f aca="false">A646+1</f>
        <v>463</v>
      </c>
      <c r="B647" s="33" t="n">
        <f aca="false">S$2+P$2-SQRT(S$2^2-P$2^2*SIN(A647*PI()/180)^2)-P$2*COS(A647*PI()/180)</f>
        <v>57.8977139906768</v>
      </c>
      <c r="C647" s="34" t="n">
        <f aca="false">ASIN($P$2/$S$2*SIN(A647*PI()/180))*180/PI()</f>
        <v>16.9756642298853</v>
      </c>
      <c r="D647" s="33" t="n">
        <f aca="false">(P$2^2*(PI()*U$2/30)*SIN(A647*PI()/180)*COS(A647*PI()/180)/SQRT(S$2^2-P$2^2*SIN(A647*PI()/180)^2)+P$2*(PI()*U$2/30)*SIN(A647*PI()/180))/1000</f>
        <v>34.061099824075</v>
      </c>
      <c r="E647" s="35" t="n">
        <f aca="false">-1*(PI()^2*U$2^2*P$2*COS(PI()*A647/180)/900+SQRT(2)*PI()^2*U$2^2*P$2^2*(4*(2*S$2^2-P$2^2)*COS(PI()*A647/90)+P$2^2*(COS(PI()*A647/45)+3))/(3600*(P$2^2*COS(PI()*A647/90)+2*S$2^2-P$2^2)^(3/2)))/1000</f>
        <v>16907.0084256826</v>
      </c>
      <c r="F647" s="33" t="n">
        <f aca="false">E647/1000</f>
        <v>16.9070084256826</v>
      </c>
      <c r="G647" s="35" t="n">
        <f aca="false">$W$2*E647</f>
        <v>7608.15379155715</v>
      </c>
      <c r="H647" s="33" t="n">
        <f aca="false">E647*TAN(C647*PI()/180)</f>
        <v>5161.13993160843</v>
      </c>
      <c r="I647" s="35" t="n">
        <f aca="false">$W$2*H647</f>
        <v>2322.51296922379</v>
      </c>
      <c r="J647" s="36" t="n">
        <v>0.50125</v>
      </c>
      <c r="K647" s="35" t="n">
        <f aca="false">(J647-1)/10*$R$2^2*PI()/4</f>
        <v>-407.542714287854</v>
      </c>
      <c r="L647" s="35" t="n">
        <f aca="false">G647+K647</f>
        <v>7200.6110772693</v>
      </c>
      <c r="M647" s="37" t="n">
        <f aca="false">L647*TAN(C647*PI()/180)</f>
        <v>2198.10391212816</v>
      </c>
      <c r="N647" s="31"/>
    </row>
    <row r="648" customFormat="false" ht="12.75" hidden="false" customHeight="false" outlineLevel="0" collapsed="false">
      <c r="A648" s="32" t="n">
        <f aca="false">A647+1</f>
        <v>464</v>
      </c>
      <c r="B648" s="33" t="n">
        <f aca="false">S$2+P$2-SQRT(S$2^2-P$2^2*SIN(A648*PI()/180)^2)-P$2*COS(A648*PI()/180)</f>
        <v>58.5623033058822</v>
      </c>
      <c r="C648" s="34" t="n">
        <f aca="false">ASIN($P$2/$S$2*SIN(A648*PI()/180))*180/PI()</f>
        <v>16.9025418696098</v>
      </c>
      <c r="D648" s="33" t="n">
        <f aca="false">(P$2^2*(PI()*U$2/30)*SIN(A648*PI()/180)*COS(A648*PI()/180)/SQRT(S$2^2-P$2^2*SIN(A648*PI()/180)^2)+P$2*(PI()*U$2/30)*SIN(A648*PI()/180))/1000</f>
        <v>33.7257321940112</v>
      </c>
      <c r="E648" s="35" t="n">
        <f aca="false">-1*(PI()^2*U$2^2*P$2*COS(PI()*A648/180)/900+SQRT(2)*PI()^2*U$2^2*P$2^2*(4*(2*S$2^2-P$2^2)*COS(PI()*A648/90)+P$2^2*(COS(PI()*A648/45)+3))/(3600*(P$2^2*COS(PI()*A648/90)+2*S$2^2-P$2^2)^(3/2)))/1000</f>
        <v>17298.118737619</v>
      </c>
      <c r="F648" s="33" t="n">
        <f aca="false">E648/1000</f>
        <v>17.298118737619</v>
      </c>
      <c r="G648" s="35" t="n">
        <f aca="false">$W$2*E648</f>
        <v>7784.15343192854</v>
      </c>
      <c r="H648" s="33" t="n">
        <f aca="false">E648*TAN(C648*PI()/180)</f>
        <v>5256.4085712376</v>
      </c>
      <c r="I648" s="35" t="n">
        <f aca="false">$W$2*H648</f>
        <v>2365.38385705692</v>
      </c>
      <c r="J648" s="36" t="n">
        <v>0.50125</v>
      </c>
      <c r="K648" s="35" t="n">
        <f aca="false">(J648-1)/10*$R$2^2*PI()/4</f>
        <v>-407.542714287854</v>
      </c>
      <c r="L648" s="35" t="n">
        <f aca="false">G648+K648</f>
        <v>7376.61071764069</v>
      </c>
      <c r="M648" s="37" t="n">
        <f aca="false">L648*TAN(C648*PI()/180)</f>
        <v>2241.5431637988</v>
      </c>
      <c r="N648" s="31"/>
    </row>
    <row r="649" customFormat="false" ht="12.75" hidden="false" customHeight="false" outlineLevel="0" collapsed="false">
      <c r="A649" s="32" t="n">
        <f aca="false">A648+1</f>
        <v>465</v>
      </c>
      <c r="B649" s="33" t="n">
        <f aca="false">S$2+P$2-SQRT(S$2^2-P$2^2*SIN(A649*PI()/180)^2)-P$2*COS(A649*PI()/180)</f>
        <v>59.2202425105457</v>
      </c>
      <c r="C649" s="34" t="n">
        <f aca="false">ASIN($P$2/$S$2*SIN(A649*PI()/180))*180/PI()</f>
        <v>16.8241465539903</v>
      </c>
      <c r="D649" s="33" t="n">
        <f aca="false">(P$2^2*(PI()*U$2/30)*SIN(A649*PI()/180)*COS(A649*PI()/180)/SQRT(S$2^2-P$2^2*SIN(A649*PI()/180)^2)+P$2*(PI()*U$2/30)*SIN(A649*PI()/180))/1000</f>
        <v>33.3828348691777</v>
      </c>
      <c r="E649" s="35" t="n">
        <f aca="false">-1*(PI()^2*U$2^2*P$2*COS(PI()*A649/180)/900+SQRT(2)*PI()^2*U$2^2*P$2^2*(4*(2*S$2^2-P$2^2)*COS(PI()*A649/90)+P$2^2*(COS(PI()*A649/45)+3))/(3600*(P$2^2*COS(PI()*A649/90)+2*S$2^2-P$2^2)^(3/2)))/1000</f>
        <v>17675.0553053571</v>
      </c>
      <c r="F649" s="33" t="n">
        <f aca="false">E649/1000</f>
        <v>17.6750553053571</v>
      </c>
      <c r="G649" s="35" t="n">
        <f aca="false">$W$2*E649</f>
        <v>7953.77488741068</v>
      </c>
      <c r="H649" s="33" t="n">
        <f aca="false">E649*TAN(C649*PI()/180)</f>
        <v>5344.54277549165</v>
      </c>
      <c r="I649" s="35" t="n">
        <f aca="false">$W$2*H649</f>
        <v>2405.04424897124</v>
      </c>
      <c r="J649" s="36" t="n">
        <v>0.54325</v>
      </c>
      <c r="K649" s="35" t="n">
        <f aca="false">(J649-1)/10*$R$2^2*PI()/4</f>
        <v>-373.223327821509</v>
      </c>
      <c r="L649" s="35" t="n">
        <f aca="false">G649+K649</f>
        <v>7580.55155958917</v>
      </c>
      <c r="M649" s="37" t="n">
        <f aca="false">L649*TAN(C649*PI()/180)</f>
        <v>2292.18983319191</v>
      </c>
      <c r="N649" s="31"/>
    </row>
    <row r="650" customFormat="false" ht="12.75" hidden="false" customHeight="false" outlineLevel="0" collapsed="false">
      <c r="A650" s="32" t="n">
        <f aca="false">A649+1</f>
        <v>466</v>
      </c>
      <c r="B650" s="33" t="n">
        <f aca="false">S$2+P$2-SQRT(S$2^2-P$2^2*SIN(A650*PI()/180)^2)-P$2*COS(A650*PI()/180)</f>
        <v>59.8713866810629</v>
      </c>
      <c r="C650" s="34" t="n">
        <f aca="false">ASIN($P$2/$S$2*SIN(A650*PI()/180))*180/PI()</f>
        <v>16.7405085565325</v>
      </c>
      <c r="D650" s="33" t="n">
        <f aca="false">(P$2^2*(PI()*U$2/30)*SIN(A650*PI()/180)*COS(A650*PI()/180)/SQRT(S$2^2-P$2^2*SIN(A650*PI()/180)^2)+P$2*(PI()*U$2/30)*SIN(A650*PI()/180))/1000</f>
        <v>33.0326846500624</v>
      </c>
      <c r="E650" s="35" t="n">
        <f aca="false">-1*(PI()^2*U$2^2*P$2*COS(PI()*A650/180)/900+SQRT(2)*PI()^2*U$2^2*P$2^2*(4*(2*S$2^2-P$2^2)*COS(PI()*A650/90)+P$2^2*(COS(PI()*A650/45)+3))/(3600*(P$2^2*COS(PI()*A650/90)+2*S$2^2-P$2^2)^(3/2)))/1000</f>
        <v>18037.9348262413</v>
      </c>
      <c r="F650" s="33" t="n">
        <f aca="false">E650/1000</f>
        <v>18.0379348262413</v>
      </c>
      <c r="G650" s="35" t="n">
        <f aca="false">$W$2*E650</f>
        <v>8117.0706718086</v>
      </c>
      <c r="H650" s="33" t="n">
        <f aca="false">E650*TAN(C650*PI()/180)</f>
        <v>5425.54358033832</v>
      </c>
      <c r="I650" s="35" t="n">
        <f aca="false">$W$2*H650</f>
        <v>2441.49461115224</v>
      </c>
      <c r="J650" s="36" t="n">
        <v>0.55725</v>
      </c>
      <c r="K650" s="35" t="n">
        <f aca="false">(J650-1)/10*$R$2^2*PI()/4</f>
        <v>-361.783532332727</v>
      </c>
      <c r="L650" s="35" t="n">
        <f aca="false">G650+K650</f>
        <v>7755.28713947587</v>
      </c>
      <c r="M650" s="37" t="n">
        <f aca="false">L650*TAN(C650*PI()/180)</f>
        <v>2332.67548411646</v>
      </c>
      <c r="N650" s="31"/>
    </row>
    <row r="651" customFormat="false" ht="12.75" hidden="false" customHeight="false" outlineLevel="0" collapsed="false">
      <c r="A651" s="32" t="n">
        <f aca="false">A650+1</f>
        <v>467</v>
      </c>
      <c r="B651" s="33" t="n">
        <f aca="false">S$2+P$2-SQRT(S$2^2-P$2^2*SIN(A651*PI()/180)^2)-P$2*COS(A651*PI()/180)</f>
        <v>60.5155962977678</v>
      </c>
      <c r="C651" s="34" t="n">
        <f aca="false">ASIN($P$2/$S$2*SIN(A651*PI()/180))*180/PI()</f>
        <v>16.6516600768822</v>
      </c>
      <c r="D651" s="33" t="n">
        <f aca="false">(P$2^2*(PI()*U$2/30)*SIN(A651*PI()/180)*COS(A651*PI()/180)/SQRT(S$2^2-P$2^2*SIN(A651*PI()/180)^2)+P$2*(PI()*U$2/30)*SIN(A651*PI()/180))/1000</f>
        <v>32.6755558829101</v>
      </c>
      <c r="E651" s="35" t="n">
        <f aca="false">-1*(PI()^2*U$2^2*P$2*COS(PI()*A651/180)/900+SQRT(2)*PI()^2*U$2^2*P$2^2*(4*(2*S$2^2-P$2^2)*COS(PI()*A651/90)+P$2^2*(COS(PI()*A651/45)+3))/(3600*(P$2^2*COS(PI()*A651/90)+2*S$2^2-P$2^2)^(3/2)))/1000</f>
        <v>18386.8908276411</v>
      </c>
      <c r="F651" s="33" t="n">
        <f aca="false">E651/1000</f>
        <v>18.3868908276411</v>
      </c>
      <c r="G651" s="35" t="n">
        <f aca="false">$W$2*E651</f>
        <v>8274.10087243849</v>
      </c>
      <c r="H651" s="33" t="n">
        <f aca="false">E651*TAN(C651*PI()/180)</f>
        <v>5499.42674518514</v>
      </c>
      <c r="I651" s="35" t="n">
        <f aca="false">$W$2*H651</f>
        <v>2474.74203533331</v>
      </c>
      <c r="J651" s="36" t="n">
        <v>0.55725</v>
      </c>
      <c r="K651" s="35" t="n">
        <f aca="false">(J651-1)/10*$R$2^2*PI()/4</f>
        <v>-361.783532332727</v>
      </c>
      <c r="L651" s="35" t="n">
        <f aca="false">G651+K651</f>
        <v>7912.31734010577</v>
      </c>
      <c r="M651" s="37" t="n">
        <f aca="false">L651*TAN(C651*PI()/180)</f>
        <v>2366.5343969496</v>
      </c>
      <c r="N651" s="31"/>
    </row>
    <row r="652" customFormat="false" ht="12.75" hidden="false" customHeight="false" outlineLevel="0" collapsed="false">
      <c r="A652" s="32" t="n">
        <f aca="false">A651+1</f>
        <v>468</v>
      </c>
      <c r="B652" s="33" t="n">
        <f aca="false">S$2+P$2-SQRT(S$2^2-P$2^2*SIN(A652*PI()/180)^2)-P$2*COS(A652*PI()/180)</f>
        <v>61.1527371936175</v>
      </c>
      <c r="C652" s="34" t="n">
        <f aca="false">ASIN($P$2/$S$2*SIN(A652*PI()/180))*180/PI()</f>
        <v>16.5576352102111</v>
      </c>
      <c r="D652" s="33" t="n">
        <f aca="false">(P$2^2*(PI()*U$2/30)*SIN(A652*PI()/180)*COS(A652*PI()/180)/SQRT(S$2^2-P$2^2*SIN(A652*PI()/180)^2)+P$2*(PI()*U$2/30)*SIN(A652*PI()/180))/1000</f>
        <v>32.3117201361722</v>
      </c>
      <c r="E652" s="35" t="n">
        <f aca="false">-1*(PI()^2*U$2^2*P$2*COS(PI()*A652/180)/900+SQRT(2)*PI()^2*U$2^2*P$2^2*(4*(2*S$2^2-P$2^2)*COS(PI()*A652/90)+P$2^2*(COS(PI()*A652/45)+3))/(3600*(P$2^2*COS(PI()*A652/90)+2*S$2^2-P$2^2)^(3/2)))/1000</f>
        <v>18722.0730044386</v>
      </c>
      <c r="F652" s="33" t="n">
        <f aca="false">E652/1000</f>
        <v>18.7220730044386</v>
      </c>
      <c r="G652" s="35" t="n">
        <f aca="false">$W$2*E652</f>
        <v>8424.93285199737</v>
      </c>
      <c r="H652" s="33" t="n">
        <f aca="false">E652*TAN(C652*PI()/180)</f>
        <v>5566.2222283626</v>
      </c>
      <c r="I652" s="35" t="n">
        <f aca="false">$W$2*H652</f>
        <v>2504.80000276317</v>
      </c>
      <c r="J652" s="36" t="n">
        <v>0.57125</v>
      </c>
      <c r="K652" s="35" t="n">
        <f aca="false">(J652-1)/10*$R$2^2*PI()/4</f>
        <v>-350.343736843945</v>
      </c>
      <c r="L652" s="35" t="n">
        <f aca="false">G652+K652</f>
        <v>8074.58911515343</v>
      </c>
      <c r="M652" s="37" t="n">
        <f aca="false">L652*TAN(C652*PI()/180)</f>
        <v>2400.64000428832</v>
      </c>
      <c r="N652" s="31"/>
    </row>
    <row r="653" customFormat="false" ht="12.75" hidden="false" customHeight="false" outlineLevel="0" collapsed="false">
      <c r="A653" s="32" t="n">
        <f aca="false">A652+1</f>
        <v>469</v>
      </c>
      <c r="B653" s="33" t="n">
        <f aca="false">S$2+P$2-SQRT(S$2^2-P$2^2*SIN(A653*PI()/180)^2)-P$2*COS(A653*PI()/180)</f>
        <v>61.7826804966611</v>
      </c>
      <c r="C653" s="34" t="n">
        <f aca="false">ASIN($P$2/$S$2*SIN(A653*PI()/180))*180/PI()</f>
        <v>16.4584699151579</v>
      </c>
      <c r="D653" s="33" t="n">
        <f aca="false">(P$2^2*(PI()*U$2/30)*SIN(A653*PI()/180)*COS(A653*PI()/180)/SQRT(S$2^2-P$2^2*SIN(A653*PI()/180)^2)+P$2*(PI()*U$2/30)*SIN(A653*PI()/180))/1000</f>
        <v>31.9414458902099</v>
      </c>
      <c r="E653" s="35" t="n">
        <f aca="false">-1*(PI()^2*U$2^2*P$2*COS(PI()*A653/180)/900+SQRT(2)*PI()^2*U$2^2*P$2^2*(4*(2*S$2^2-P$2^2)*COS(PI()*A653/90)+P$2^2*(COS(PI()*A653/45)+3))/(3600*(P$2^2*COS(PI()*A653/90)+2*S$2^2-P$2^2)^(3/2)))/1000</f>
        <v>19043.6465300327</v>
      </c>
      <c r="F653" s="33" t="n">
        <f aca="false">E653/1000</f>
        <v>19.0436465300327</v>
      </c>
      <c r="G653" s="35" t="n">
        <f aca="false">$W$2*E653</f>
        <v>8569.64093851473</v>
      </c>
      <c r="H653" s="33" t="n">
        <f aca="false">E653*TAN(C653*PI()/180)</f>
        <v>5625.97362593933</v>
      </c>
      <c r="I653" s="35" t="n">
        <f aca="false">$W$2*H653</f>
        <v>2531.6881316727</v>
      </c>
      <c r="J653" s="36" t="n">
        <v>0.57125</v>
      </c>
      <c r="K653" s="35" t="n">
        <f aca="false">(J653-1)/10*$R$2^2*PI()/4</f>
        <v>-350.343736843945</v>
      </c>
      <c r="L653" s="35" t="n">
        <f aca="false">G653+K653</f>
        <v>8219.29720167078</v>
      </c>
      <c r="M653" s="37" t="n">
        <f aca="false">L653*TAN(C653*PI()/180)</f>
        <v>2428.18775319273</v>
      </c>
      <c r="N653" s="31"/>
    </row>
    <row r="654" customFormat="false" ht="12.75" hidden="false" customHeight="false" outlineLevel="0" collapsed="false">
      <c r="A654" s="32" t="n">
        <f aca="false">A653+1</f>
        <v>470</v>
      </c>
      <c r="B654" s="33" t="n">
        <f aca="false">S$2+P$2-SQRT(S$2^2-P$2^2*SIN(A654*PI()/180)^2)-P$2*COS(A654*PI()/180)</f>
        <v>62.405302566559</v>
      </c>
      <c r="C654" s="34" t="n">
        <f aca="false">ASIN($P$2/$S$2*SIN(A654*PI()/180))*180/PI()</f>
        <v>16.3542019804131</v>
      </c>
      <c r="D654" s="33" t="n">
        <f aca="false">(P$2^2*(PI()*U$2/30)*SIN(A654*PI()/180)*COS(A654*PI()/180)/SQRT(S$2^2-P$2^2*SIN(A654*PI()/180)^2)+P$2*(PI()*U$2/30)*SIN(A654*PI()/180))/1000</f>
        <v>31.5649982407428</v>
      </c>
      <c r="E654" s="35" t="n">
        <f aca="false">-1*(PI()^2*U$2^2*P$2*COS(PI()*A654/180)/900+SQRT(2)*PI()^2*U$2^2*P$2^2*(4*(2*S$2^2-P$2^2)*COS(PI()*A654/90)+P$2^2*(COS(PI()*A654/45)+3))/(3600*(P$2^2*COS(PI()*A654/90)+2*S$2^2-P$2^2)^(3/2)))/1000</f>
        <v>19351.7913439771</v>
      </c>
      <c r="F654" s="33" t="n">
        <f aca="false">E654/1000</f>
        <v>19.3517913439771</v>
      </c>
      <c r="G654" s="35" t="n">
        <f aca="false">$W$2*E654</f>
        <v>8708.30610478968</v>
      </c>
      <c r="H654" s="33" t="n">
        <f aca="false">E654*TAN(C654*PI()/180)</f>
        <v>5678.73757767847</v>
      </c>
      <c r="I654" s="35" t="n">
        <f aca="false">$W$2*H654</f>
        <v>2555.43190995531</v>
      </c>
      <c r="J654" s="36" t="n">
        <v>0.58525</v>
      </c>
      <c r="K654" s="35" t="n">
        <f aca="false">(J654-1)/10*$R$2^2*PI()/4</f>
        <v>-338.903941355163</v>
      </c>
      <c r="L654" s="35" t="n">
        <f aca="false">G654+K654</f>
        <v>8369.40216343452</v>
      </c>
      <c r="M654" s="37" t="n">
        <f aca="false">L654*TAN(C654*PI()/180)</f>
        <v>2455.98134681166</v>
      </c>
      <c r="N654" s="31"/>
    </row>
    <row r="655" customFormat="false" ht="12.75" hidden="false" customHeight="false" outlineLevel="0" collapsed="false">
      <c r="A655" s="32" t="n">
        <f aca="false">A654+1</f>
        <v>471</v>
      </c>
      <c r="B655" s="33" t="n">
        <f aca="false">S$2+P$2-SQRT(S$2^2-P$2^2*SIN(A655*PI()/180)^2)-P$2*COS(A655*PI()/180)</f>
        <v>63.020484925425</v>
      </c>
      <c r="C655" s="34" t="n">
        <f aca="false">ASIN($P$2/$S$2*SIN(A655*PI()/180))*180/PI()</f>
        <v>16.2448709900413</v>
      </c>
      <c r="D655" s="33" t="n">
        <f aca="false">(P$2^2*(PI()*U$2/30)*SIN(A655*PI()/180)*COS(A655*PI()/180)/SQRT(S$2^2-P$2^2*SIN(A655*PI()/180)^2)+P$2*(PI()*U$2/30)*SIN(A655*PI()/180))/1000</f>
        <v>31.1826386164681</v>
      </c>
      <c r="E655" s="35" t="n">
        <f aca="false">-1*(PI()^2*U$2^2*P$2*COS(PI()*A655/180)/900+SQRT(2)*PI()^2*U$2^2*P$2^2*(4*(2*S$2^2-P$2^2)*COS(PI()*A655/90)+P$2^2*(COS(PI()*A655/45)+3))/(3600*(P$2^2*COS(PI()*A655/90)+2*S$2^2-P$2^2)^(3/2)))/1000</f>
        <v>19646.7014193981</v>
      </c>
      <c r="F655" s="33" t="n">
        <f aca="false">E655/1000</f>
        <v>19.6467014193981</v>
      </c>
      <c r="G655" s="35" t="n">
        <f aca="false">$W$2*E655</f>
        <v>8841.01563872913</v>
      </c>
      <c r="H655" s="33" t="n">
        <f aca="false">E655*TAN(C655*PI()/180)</f>
        <v>5724.58314401046</v>
      </c>
      <c r="I655" s="35" t="n">
        <f aca="false">$W$2*H655</f>
        <v>2576.06241480471</v>
      </c>
      <c r="J655" s="36" t="n">
        <v>0.57125</v>
      </c>
      <c r="K655" s="35" t="n">
        <f aca="false">(J655-1)/10*$R$2^2*PI()/4</f>
        <v>-350.343736843945</v>
      </c>
      <c r="L655" s="35" t="n">
        <f aca="false">G655+K655</f>
        <v>8490.67190188519</v>
      </c>
      <c r="M655" s="37" t="n">
        <f aca="false">L655*TAN(C655*PI()/180)</f>
        <v>2473.98055344113</v>
      </c>
      <c r="N655" s="31"/>
    </row>
    <row r="656" customFormat="false" ht="12.75" hidden="false" customHeight="false" outlineLevel="0" collapsed="false">
      <c r="A656" s="32" t="n">
        <f aca="false">A655+1</f>
        <v>472</v>
      </c>
      <c r="B656" s="33" t="n">
        <f aca="false">S$2+P$2-SQRT(S$2^2-P$2^2*SIN(A656*PI()/180)^2)-P$2*COS(A656*PI()/180)</f>
        <v>63.6281141832746</v>
      </c>
      <c r="C656" s="34" t="n">
        <f aca="false">ASIN($P$2/$S$2*SIN(A656*PI()/180))*180/PI()</f>
        <v>16.1305182876319</v>
      </c>
      <c r="D656" s="33" t="n">
        <f aca="false">(P$2^2*(PI()*U$2/30)*SIN(A656*PI()/180)*COS(A656*PI()/180)/SQRT(S$2^2-P$2^2*SIN(A656*PI()/180)^2)+P$2*(PI()*U$2/30)*SIN(A656*PI()/180))/1000</f>
        <v>30.7946245112165</v>
      </c>
      <c r="E656" s="35" t="n">
        <f aca="false">-1*(PI()^2*U$2^2*P$2*COS(PI()*A656/180)/900+SQRT(2)*PI()^2*U$2^2*P$2^2*(4*(2*S$2^2-P$2^2)*COS(PI()*A656/90)+P$2^2*(COS(PI()*A656/45)+3))/(3600*(P$2^2*COS(PI()*A656/90)+2*S$2^2-P$2^2)^(3/2)))/1000</f>
        <v>19928.5840133495</v>
      </c>
      <c r="F656" s="33" t="n">
        <f aca="false">E656/1000</f>
        <v>19.9285840133495</v>
      </c>
      <c r="G656" s="35" t="n">
        <f aca="false">$W$2*E656</f>
        <v>8967.86280600726</v>
      </c>
      <c r="H656" s="33" t="n">
        <f aca="false">E656*TAN(C656*PI()/180)</f>
        <v>5763.59115793406</v>
      </c>
      <c r="I656" s="35" t="n">
        <f aca="false">$W$2*H656</f>
        <v>2593.61602107033</v>
      </c>
      <c r="J656" s="36" t="n">
        <v>0.58525</v>
      </c>
      <c r="K656" s="35" t="n">
        <f aca="false">(J656-1)/10*$R$2^2*PI()/4</f>
        <v>-338.903941355163</v>
      </c>
      <c r="L656" s="35" t="n">
        <f aca="false">G656+K656</f>
        <v>8628.9588646521</v>
      </c>
      <c r="M656" s="37" t="n">
        <f aca="false">L656*TAN(C656*PI()/180)</f>
        <v>2495.60084053993</v>
      </c>
      <c r="N656" s="31"/>
    </row>
    <row r="657" customFormat="false" ht="12.75" hidden="false" customHeight="false" outlineLevel="0" collapsed="false">
      <c r="A657" s="32" t="n">
        <f aca="false">A656+1</f>
        <v>473</v>
      </c>
      <c r="B657" s="33" t="n">
        <f aca="false">S$2+P$2-SQRT(S$2^2-P$2^2*SIN(A657*PI()/180)^2)-P$2*COS(A657*PI()/180)</f>
        <v>64.2280819583653</v>
      </c>
      <c r="C657" s="34" t="n">
        <f aca="false">ASIN($P$2/$S$2*SIN(A657*PI()/180))*180/PI()</f>
        <v>16.0111869393745</v>
      </c>
      <c r="D657" s="33" t="n">
        <f aca="false">(P$2^2*(PI()*U$2/30)*SIN(A657*PI()/180)*COS(A657*PI()/180)/SQRT(S$2^2-P$2^2*SIN(A657*PI()/180)^2)+P$2*(PI()*U$2/30)*SIN(A657*PI()/180))/1000</f>
        <v>30.4012092309486</v>
      </c>
      <c r="E657" s="35" t="n">
        <f aca="false">-1*(PI()^2*U$2^2*P$2*COS(PI()*A657/180)/900+SQRT(2)*PI()^2*U$2^2*P$2^2*(4*(2*S$2^2-P$2^2)*COS(PI()*A657/90)+P$2^2*(COS(PI()*A657/45)+3))/(3600*(P$2^2*COS(PI()*A657/90)+2*S$2^2-P$2^2)^(3/2)))/1000</f>
        <v>20197.6589032467</v>
      </c>
      <c r="F657" s="33" t="n">
        <f aca="false">E657/1000</f>
        <v>20.1976589032467</v>
      </c>
      <c r="G657" s="35" t="n">
        <f aca="false">$W$2*E657</f>
        <v>9088.94650646101</v>
      </c>
      <c r="H657" s="33" t="n">
        <f aca="false">E657*TAN(C657*PI()/180)</f>
        <v>5795.853555764</v>
      </c>
      <c r="I657" s="35" t="n">
        <f aca="false">$W$2*H657</f>
        <v>2608.1341000938</v>
      </c>
      <c r="J657" s="36" t="n">
        <v>0.62725</v>
      </c>
      <c r="K657" s="35" t="n">
        <f aca="false">(J657-1)/10*$R$2^2*PI()/4</f>
        <v>-304.584554888817</v>
      </c>
      <c r="L657" s="35" t="n">
        <f aca="false">G657+K657</f>
        <v>8784.36195157219</v>
      </c>
      <c r="M657" s="37" t="n">
        <f aca="false">L657*TAN(C657*PI()/180)</f>
        <v>2520.73152121376</v>
      </c>
      <c r="N657" s="31"/>
    </row>
    <row r="658" customFormat="false" ht="12.75" hidden="false" customHeight="false" outlineLevel="0" collapsed="false">
      <c r="A658" s="32" t="n">
        <f aca="false">A657+1</f>
        <v>474</v>
      </c>
      <c r="B658" s="33" t="n">
        <f aca="false">S$2+P$2-SQRT(S$2^2-P$2^2*SIN(A658*PI()/180)^2)-P$2*COS(A658*PI()/180)</f>
        <v>64.8202847927247</v>
      </c>
      <c r="C658" s="34" t="n">
        <f aca="false">ASIN($P$2/$S$2*SIN(A658*PI()/180))*180/PI()</f>
        <v>15.8869216961555</v>
      </c>
      <c r="D658" s="33" t="n">
        <f aca="false">(P$2^2*(PI()*U$2/30)*SIN(A658*PI()/180)*COS(A658*PI()/180)/SQRT(S$2^2-P$2^2*SIN(A658*PI()/180)^2)+P$2*(PI()*U$2/30)*SIN(A658*PI()/180))/1000</f>
        <v>30.0026416558351</v>
      </c>
      <c r="E658" s="35" t="n">
        <f aca="false">-1*(PI()^2*U$2^2*P$2*COS(PI()*A658/180)/900+SQRT(2)*PI()^2*U$2^2*P$2^2*(4*(2*S$2^2-P$2^2)*COS(PI()*A658/90)+P$2^2*(COS(PI()*A658/45)+3))/(3600*(P$2^2*COS(PI()*A658/90)+2*S$2^2-P$2^2)^(3/2)))/1000</f>
        <v>20454.1576124936</v>
      </c>
      <c r="F658" s="33" t="n">
        <f aca="false">E658/1000</f>
        <v>20.4541576124936</v>
      </c>
      <c r="G658" s="35" t="n">
        <f aca="false">$W$2*E658</f>
        <v>9204.37092562212</v>
      </c>
      <c r="H658" s="33" t="n">
        <f aca="false">E658*TAN(C658*PI()/180)</f>
        <v>5821.47269062178</v>
      </c>
      <c r="I658" s="35" t="n">
        <f aca="false">$W$2*H658</f>
        <v>2619.6627107798</v>
      </c>
      <c r="J658" s="36" t="n">
        <v>0.65525</v>
      </c>
      <c r="K658" s="35" t="n">
        <f aca="false">(J658-1)/10*$R$2^2*PI()/4</f>
        <v>-281.704963911254</v>
      </c>
      <c r="L658" s="35" t="n">
        <f aca="false">G658+K658</f>
        <v>8922.66596171087</v>
      </c>
      <c r="M658" s="37" t="n">
        <f aca="false">L658*TAN(C658*PI()/180)</f>
        <v>2539.48645589359</v>
      </c>
      <c r="N658" s="31"/>
    </row>
    <row r="659" customFormat="false" ht="12.75" hidden="false" customHeight="false" outlineLevel="0" collapsed="false">
      <c r="A659" s="32" t="n">
        <f aca="false">A658+1</f>
        <v>475</v>
      </c>
      <c r="B659" s="33" t="n">
        <f aca="false">S$2+P$2-SQRT(S$2^2-P$2^2*SIN(A659*PI()/180)^2)-P$2*COS(A659*PI()/180)</f>
        <v>65.4046240631615</v>
      </c>
      <c r="C659" s="34" t="n">
        <f aca="false">ASIN($P$2/$S$2*SIN(A659*PI()/180))*180/PI()</f>
        <v>15.7577689547723</v>
      </c>
      <c r="D659" s="33" t="n">
        <f aca="false">(P$2^2*(PI()*U$2/30)*SIN(A659*PI()/180)*COS(A659*PI()/180)/SQRT(S$2^2-P$2^2*SIN(A659*PI()/180)^2)+P$2*(PI()*U$2/30)*SIN(A659*PI()/180))/1000</f>
        <v>29.5991660176</v>
      </c>
      <c r="E659" s="35" t="n">
        <f aca="false">-1*(PI()^2*U$2^2*P$2*COS(PI()*A659/180)/900+SQRT(2)*PI()^2*U$2^2*P$2^2*(4*(2*S$2^2-P$2^2)*COS(PI()*A659/90)+P$2^2*(COS(PI()*A659/45)+3))/(3600*(P$2^2*COS(PI()*A659/90)+2*S$2^2-P$2^2)^(3/2)))/1000</f>
        <v>20698.3226283654</v>
      </c>
      <c r="F659" s="33" t="n">
        <f aca="false">E659/1000</f>
        <v>20.6983226283654</v>
      </c>
      <c r="G659" s="35" t="n">
        <f aca="false">$W$2*E659</f>
        <v>9314.24518276444</v>
      </c>
      <c r="H659" s="33" t="n">
        <f aca="false">E659*TAN(C659*PI()/180)</f>
        <v>5840.56063251772</v>
      </c>
      <c r="I659" s="35" t="n">
        <f aca="false">$W$2*H659</f>
        <v>2628.25228463297</v>
      </c>
      <c r="J659" s="36" t="n">
        <v>0.65525</v>
      </c>
      <c r="K659" s="35" t="n">
        <f aca="false">(J659-1)/10*$R$2^2*PI()/4</f>
        <v>-281.704963911254</v>
      </c>
      <c r="L659" s="35" t="n">
        <f aca="false">G659+K659</f>
        <v>9032.54021885318</v>
      </c>
      <c r="M659" s="37" t="n">
        <f aca="false">L659*TAN(C659*PI()/180)</f>
        <v>2548.76203067635</v>
      </c>
      <c r="N659" s="31"/>
    </row>
    <row r="660" customFormat="false" ht="12.75" hidden="false" customHeight="false" outlineLevel="0" collapsed="false">
      <c r="A660" s="32" t="n">
        <f aca="false">A659+1</f>
        <v>476</v>
      </c>
      <c r="B660" s="33" t="n">
        <f aca="false">S$2+P$2-SQRT(S$2^2-P$2^2*SIN(A660*PI()/180)^2)-P$2*COS(A660*PI()/180)</f>
        <v>65.9810058880632</v>
      </c>
      <c r="C660" s="34" t="n">
        <f aca="false">ASIN($P$2/$S$2*SIN(A660*PI()/180))*180/PI()</f>
        <v>15.6237767183636</v>
      </c>
      <c r="D660" s="33" t="n">
        <f aca="false">(P$2^2*(PI()*U$2/30)*SIN(A660*PI()/180)*COS(A660*PI()/180)/SQRT(S$2^2-P$2^2*SIN(A660*PI()/180)^2)+P$2*(PI()*U$2/30)*SIN(A660*PI()/180))/1000</f>
        <v>29.1910216922523</v>
      </c>
      <c r="E660" s="35" t="n">
        <f aca="false">-1*(PI()^2*U$2^2*P$2*COS(PI()*A660/180)/900+SQRT(2)*PI()^2*U$2^2*P$2^2*(4*(2*S$2^2-P$2^2)*COS(PI()*A660/90)+P$2^2*(COS(PI()*A660/45)+3))/(3600*(P$2^2*COS(PI()*A660/90)+2*S$2^2-P$2^2)^(3/2)))/1000</f>
        <v>20930.4066151431</v>
      </c>
      <c r="F660" s="33" t="n">
        <f aca="false">E660/1000</f>
        <v>20.9304066151431</v>
      </c>
      <c r="G660" s="35" t="n">
        <f aca="false">$W$2*E660</f>
        <v>9418.68297681441</v>
      </c>
      <c r="H660" s="33" t="n">
        <f aca="false">E660*TAN(C660*PI()/180)</f>
        <v>5853.23845879765</v>
      </c>
      <c r="I660" s="35" t="n">
        <f aca="false">$W$2*H660</f>
        <v>2633.95730645894</v>
      </c>
      <c r="J660" s="36" t="n">
        <v>0.66925</v>
      </c>
      <c r="K660" s="35" t="n">
        <f aca="false">(J660-1)/10*$R$2^2*PI()/4</f>
        <v>-270.265168422472</v>
      </c>
      <c r="L660" s="35" t="n">
        <f aca="false">G660+K660</f>
        <v>9148.41780839194</v>
      </c>
      <c r="M660" s="37" t="n">
        <f aca="false">L660*TAN(C660*PI()/180)</f>
        <v>2558.37700326792</v>
      </c>
      <c r="N660" s="31"/>
    </row>
    <row r="661" customFormat="false" ht="12.75" hidden="false" customHeight="false" outlineLevel="0" collapsed="false">
      <c r="A661" s="32" t="n">
        <f aca="false">A660+1</f>
        <v>477</v>
      </c>
      <c r="B661" s="33" t="n">
        <f aca="false">S$2+P$2-SQRT(S$2^2-P$2^2*SIN(A661*PI()/180)^2)-P$2*COS(A661*PI()/180)</f>
        <v>66.5493410302796</v>
      </c>
      <c r="C661" s="34" t="n">
        <f aca="false">ASIN($P$2/$S$2*SIN(A661*PI()/180))*180/PI()</f>
        <v>15.4849945561511</v>
      </c>
      <c r="D661" s="33" t="n">
        <f aca="false">(P$2^2*(PI()*U$2/30)*SIN(A661*PI()/180)*COS(A661*PI()/180)/SQRT(S$2^2-P$2^2*SIN(A661*PI()/180)^2)+P$2*(PI()*U$2/30)*SIN(A661*PI()/180))/1000</f>
        <v>28.7784430082687</v>
      </c>
      <c r="E661" s="35" t="n">
        <f aca="false">-1*(PI()^2*U$2^2*P$2*COS(PI()*A661/180)/900+SQRT(2)*PI()^2*U$2^2*P$2^2*(4*(2*S$2^2-P$2^2)*COS(PI()*A661/90)+P$2^2*(COS(PI()*A661/45)+3))/(3600*(P$2^2*COS(PI()*A661/90)+2*S$2^2-P$2^2)^(3/2)))/1000</f>
        <v>21150.6716254123</v>
      </c>
      <c r="F661" s="33" t="n">
        <f aca="false">E661/1000</f>
        <v>21.1506716254123</v>
      </c>
      <c r="G661" s="35" t="n">
        <f aca="false">$W$2*E661</f>
        <v>9517.80223143553</v>
      </c>
      <c r="H661" s="33" t="n">
        <f aca="false">E661*TAN(C661*PI()/180)</f>
        <v>5859.63553862995</v>
      </c>
      <c r="I661" s="35" t="n">
        <f aca="false">$W$2*H661</f>
        <v>2636.83599238348</v>
      </c>
      <c r="J661" s="36" t="n">
        <v>0.64125</v>
      </c>
      <c r="K661" s="35" t="n">
        <f aca="false">(J661-1)/10*$R$2^2*PI()/4</f>
        <v>-293.144759400036</v>
      </c>
      <c r="L661" s="35" t="n">
        <f aca="false">G661+K661</f>
        <v>9224.65747203549</v>
      </c>
      <c r="M661" s="37" t="n">
        <f aca="false">L661*TAN(C661*PI()/180)</f>
        <v>2555.62242713292</v>
      </c>
      <c r="N661" s="31"/>
    </row>
    <row r="662" customFormat="false" ht="12.75" hidden="false" customHeight="false" outlineLevel="0" collapsed="false">
      <c r="A662" s="32" t="n">
        <f aca="false">A661+1</f>
        <v>478</v>
      </c>
      <c r="B662" s="33" t="n">
        <f aca="false">S$2+P$2-SQRT(S$2^2-P$2^2*SIN(A662*PI()/180)^2)-P$2*COS(A662*PI()/180)</f>
        <v>67.1095447963973</v>
      </c>
      <c r="C662" s="34" t="n">
        <f aca="false">ASIN($P$2/$S$2*SIN(A662*PI()/180))*180/PI()</f>
        <v>15.3414735625928</v>
      </c>
      <c r="D662" s="33" t="n">
        <f aca="false">(P$2^2*(PI()*U$2/30)*SIN(A662*PI()/180)*COS(A662*PI()/180)/SQRT(S$2^2-P$2^2*SIN(A662*PI()/180)^2)+P$2*(PI()*U$2/30)*SIN(A662*PI()/180))/1000</f>
        <v>28.3616590702353</v>
      </c>
      <c r="E662" s="35" t="n">
        <f aca="false">-1*(PI()^2*U$2^2*P$2*COS(PI()*A662/180)/900+SQRT(2)*PI()^2*U$2^2*P$2^2*(4*(2*S$2^2-P$2^2)*COS(PI()*A662/90)+P$2^2*(COS(PI()*A662/45)+3))/(3600*(P$2^2*COS(PI()*A662/90)+2*S$2^2-P$2^2)^(3/2)))/1000</f>
        <v>21359.3883123399</v>
      </c>
      <c r="F662" s="33" t="n">
        <f aca="false">E662/1000</f>
        <v>21.3593883123399</v>
      </c>
      <c r="G662" s="35" t="n">
        <f aca="false">$W$2*E662</f>
        <v>9611.72474055297</v>
      </c>
      <c r="H662" s="33" t="n">
        <f aca="false">E662*TAN(C662*PI()/180)</f>
        <v>5859.88881508883</v>
      </c>
      <c r="I662" s="35" t="n">
        <f aca="false">$W$2*H662</f>
        <v>2636.94996678998</v>
      </c>
      <c r="J662" s="36" t="n">
        <v>0.59925</v>
      </c>
      <c r="K662" s="35" t="n">
        <f aca="false">(J662-1)/10*$R$2^2*PI()/4</f>
        <v>-327.464145866381</v>
      </c>
      <c r="L662" s="35" t="n">
        <f aca="false">G662+K662</f>
        <v>9284.26059468659</v>
      </c>
      <c r="M662" s="37" t="n">
        <f aca="false">L662*TAN(C662*PI()/180)</f>
        <v>2547.11108855785</v>
      </c>
      <c r="N662" s="31"/>
    </row>
    <row r="663" customFormat="false" ht="12.75" hidden="false" customHeight="false" outlineLevel="0" collapsed="false">
      <c r="A663" s="32" t="n">
        <f aca="false">A662+1</f>
        <v>479</v>
      </c>
      <c r="B663" s="33" t="n">
        <f aca="false">S$2+P$2-SQRT(S$2^2-P$2^2*SIN(A663*PI()/180)^2)-P$2*COS(A663*PI()/180)</f>
        <v>67.6615369327079</v>
      </c>
      <c r="C663" s="34" t="n">
        <f aca="false">ASIN($P$2/$S$2*SIN(A663*PI()/180))*180/PI()</f>
        <v>15.1932663160408</v>
      </c>
      <c r="D663" s="33" t="n">
        <f aca="false">(P$2^2*(PI()*U$2/30)*SIN(A663*PI()/180)*COS(A663*PI()/180)/SQRT(S$2^2-P$2^2*SIN(A663*PI()/180)^2)+P$2*(PI()*U$2/30)*SIN(A663*PI()/180))/1000</f>
        <v>27.9408935979039</v>
      </c>
      <c r="E663" s="35" t="n">
        <f aca="false">-1*(PI()^2*U$2^2*P$2*COS(PI()*A663/180)/900+SQRT(2)*PI()^2*U$2^2*P$2^2*(4*(2*S$2^2-P$2^2)*COS(PI()*A663/90)+P$2^2*(COS(PI()*A663/45)+3))/(3600*(P$2^2*COS(PI()*A663/90)+2*S$2^2-P$2^2)^(3/2)))/1000</f>
        <v>21556.835145632</v>
      </c>
      <c r="F663" s="33" t="n">
        <f aca="false">E663/1000</f>
        <v>21.556835145632</v>
      </c>
      <c r="G663" s="35" t="n">
        <f aca="false">$W$2*E663</f>
        <v>9700.57581553441</v>
      </c>
      <c r="H663" s="33" t="n">
        <f aca="false">E663*TAN(C663*PI()/180)</f>
        <v>5854.14208825033</v>
      </c>
      <c r="I663" s="35" t="n">
        <f aca="false">$W$2*H663</f>
        <v>2634.36393971265</v>
      </c>
      <c r="J663" s="36" t="n">
        <v>0.64125</v>
      </c>
      <c r="K663" s="35" t="n">
        <f aca="false">(J663-1)/10*$R$2^2*PI()/4</f>
        <v>-293.144759400036</v>
      </c>
      <c r="L663" s="35" t="n">
        <f aca="false">G663+K663</f>
        <v>9407.43105613437</v>
      </c>
      <c r="M663" s="37" t="n">
        <f aca="false">L663*TAN(C663*PI()/180)</f>
        <v>2554.75526513866</v>
      </c>
      <c r="N663" s="31"/>
    </row>
    <row r="664" customFormat="false" ht="12.75" hidden="false" customHeight="false" outlineLevel="0" collapsed="false">
      <c r="A664" s="32" t="n">
        <f aca="false">A663+1</f>
        <v>480</v>
      </c>
      <c r="B664" s="33" t="n">
        <f aca="false">S$2+P$2-SQRT(S$2^2-P$2^2*SIN(A664*PI()/180)^2)-P$2*COS(A664*PI()/180)</f>
        <v>68.2052415181697</v>
      </c>
      <c r="C664" s="34" t="n">
        <f aca="false">ASIN($P$2/$S$2*SIN(A664*PI()/180))*180/PI()</f>
        <v>15.0404268370012</v>
      </c>
      <c r="D664" s="33" t="n">
        <f aca="false">(P$2^2*(PI()*U$2/30)*SIN(A664*PI()/180)*COS(A664*PI()/180)/SQRT(S$2^2-P$2^2*SIN(A664*PI()/180)^2)+P$2*(PI()*U$2/30)*SIN(A664*PI()/180))/1000</f>
        <v>27.5163647805643</v>
      </c>
      <c r="E664" s="35" t="n">
        <f aca="false">-1*(PI()^2*U$2^2*P$2*COS(PI()*A664/180)/900+SQRT(2)*PI()^2*U$2^2*P$2^2*(4*(2*S$2^2-P$2^2)*COS(PI()*A664/90)+P$2^2*(COS(PI()*A664/45)+3))/(3600*(P$2^2*COS(PI()*A664/90)+2*S$2^2-P$2^2)^(3/2)))/1000</f>
        <v>21743.297633748</v>
      </c>
      <c r="F664" s="33" t="n">
        <f aca="false">E664/1000</f>
        <v>21.743297633748</v>
      </c>
      <c r="G664" s="35" t="n">
        <f aca="false">$W$2*E664</f>
        <v>9784.48393518658</v>
      </c>
      <c r="H664" s="33" t="n">
        <f aca="false">E664*TAN(C664*PI()/180)</f>
        <v>5842.54530256064</v>
      </c>
      <c r="I664" s="35" t="n">
        <f aca="false">$W$2*H664</f>
        <v>2629.14538615229</v>
      </c>
      <c r="J664" s="36" t="n">
        <v>0.61325</v>
      </c>
      <c r="K664" s="35" t="n">
        <f aca="false">(J664-1)/10*$R$2^2*PI()/4</f>
        <v>-316.024350377599</v>
      </c>
      <c r="L664" s="35" t="n">
        <f aca="false">G664+K664</f>
        <v>9468.45958480898</v>
      </c>
      <c r="M664" s="37" t="n">
        <f aca="false">L664*TAN(C664*PI()/180)</f>
        <v>2544.22788123217</v>
      </c>
      <c r="N664" s="31"/>
    </row>
    <row r="665" customFormat="false" ht="12.75" hidden="false" customHeight="false" outlineLevel="0" collapsed="false">
      <c r="A665" s="32" t="n">
        <f aca="false">A664+1</f>
        <v>481</v>
      </c>
      <c r="B665" s="33" t="n">
        <f aca="false">S$2+P$2-SQRT(S$2^2-P$2^2*SIN(A665*PI()/180)^2)-P$2*COS(A665*PI()/180)</f>
        <v>68.7405868546644</v>
      </c>
      <c r="C665" s="34" t="n">
        <f aca="false">ASIN($P$2/$S$2*SIN(A665*PI()/180))*180/PI()</f>
        <v>14.8830105460878</v>
      </c>
      <c r="D665" s="33" t="n">
        <f aca="false">(P$2^2*(PI()*U$2/30)*SIN(A665*PI()/180)*COS(A665*PI()/180)/SQRT(S$2^2-P$2^2*SIN(A665*PI()/180)^2)+P$2*(PI()*U$2/30)*SIN(A665*PI()/180))/1000</f>
        <v>27.0882851465852</v>
      </c>
      <c r="E665" s="35" t="n">
        <f aca="false">-1*(PI()^2*U$2^2*P$2*COS(PI()*A665/180)/900+SQRT(2)*PI()^2*U$2^2*P$2^2*(4*(2*S$2^2-P$2^2)*COS(PI()*A665/90)+P$2^2*(COS(PI()*A665/45)+3))/(3600*(P$2^2*COS(PI()*A665/90)+2*S$2^2-P$2^2)^(3/2)))/1000</f>
        <v>21919.0675548157</v>
      </c>
      <c r="F665" s="33" t="n">
        <f aca="false">E665/1000</f>
        <v>21.9190675548157</v>
      </c>
      <c r="G665" s="35" t="n">
        <f aca="false">$W$2*E665</f>
        <v>9863.58039966709</v>
      </c>
      <c r="H665" s="33" t="n">
        <f aca="false">E665*TAN(C665*PI()/180)</f>
        <v>5825.25384156427</v>
      </c>
      <c r="I665" s="35" t="n">
        <f aca="false">$W$2*H665</f>
        <v>2621.36422870392</v>
      </c>
      <c r="J665" s="36" t="n">
        <v>0.62725</v>
      </c>
      <c r="K665" s="35" t="n">
        <f aca="false">(J665-1)/10*$R$2^2*PI()/4</f>
        <v>-304.584554888817</v>
      </c>
      <c r="L665" s="35" t="n">
        <f aca="false">G665+K665</f>
        <v>9558.99584477827</v>
      </c>
      <c r="M665" s="37" t="n">
        <f aca="false">L665*TAN(C665*PI()/180)</f>
        <v>2540.41724754197</v>
      </c>
      <c r="N665" s="31"/>
    </row>
    <row r="666" customFormat="false" ht="12.75" hidden="false" customHeight="false" outlineLevel="0" collapsed="false">
      <c r="A666" s="32" t="n">
        <f aca="false">A665+1</f>
        <v>482</v>
      </c>
      <c r="B666" s="33" t="n">
        <f aca="false">S$2+P$2-SQRT(S$2^2-P$2^2*SIN(A666*PI()/180)^2)-P$2*COS(A666*PI()/180)</f>
        <v>69.2675053548416</v>
      </c>
      <c r="C666" s="34" t="n">
        <f aca="false">ASIN($P$2/$S$2*SIN(A666*PI()/180))*180/PI()</f>
        <v>14.7210742217636</v>
      </c>
      <c r="D666" s="33" t="n">
        <f aca="false">(P$2^2*(PI()*U$2/30)*SIN(A666*PI()/180)*COS(A666*PI()/180)/SQRT(S$2^2-P$2^2*SIN(A666*PI()/180)^2)+P$2*(PI()*U$2/30)*SIN(A666*PI()/180))/1000</f>
        <v>26.656861447932</v>
      </c>
      <c r="E666" s="35" t="n">
        <f aca="false">-1*(PI()^2*U$2^2*P$2*COS(PI()*A666/180)/900+SQRT(2)*PI()^2*U$2^2*P$2^2*(4*(2*S$2^2-P$2^2)*COS(PI()*A666/90)+P$2^2*(COS(PI()*A666/45)+3))/(3600*(P$2^2*COS(PI()*A666/90)+2*S$2^2-P$2^2)^(3/2)))/1000</f>
        <v>22084.4421985445</v>
      </c>
      <c r="F666" s="33" t="n">
        <f aca="false">E666/1000</f>
        <v>22.0844421985445</v>
      </c>
      <c r="G666" s="35" t="n">
        <f aca="false">$W$2*E666</f>
        <v>9937.99898934505</v>
      </c>
      <c r="H666" s="33" t="n">
        <f aca="false">E666*TAN(C666*PI()/180)</f>
        <v>5802.42783289436</v>
      </c>
      <c r="I666" s="35" t="n">
        <f aca="false">$W$2*H666</f>
        <v>2611.09252480246</v>
      </c>
      <c r="J666" s="36" t="n">
        <v>0.64125</v>
      </c>
      <c r="K666" s="35" t="n">
        <f aca="false">(J666-1)/10*$R$2^2*PI()/4</f>
        <v>-293.144759400036</v>
      </c>
      <c r="L666" s="35" t="n">
        <f aca="false">G666+K666</f>
        <v>9644.85422994501</v>
      </c>
      <c r="M666" s="37" t="n">
        <f aca="false">L666*TAN(C666*PI()/180)</f>
        <v>2534.0721818969</v>
      </c>
      <c r="N666" s="31"/>
    </row>
    <row r="667" customFormat="false" ht="12.75" hidden="false" customHeight="false" outlineLevel="0" collapsed="false">
      <c r="A667" s="32" t="n">
        <f aca="false">A666+1</f>
        <v>483</v>
      </c>
      <c r="B667" s="33" t="n">
        <f aca="false">S$2+P$2-SQRT(S$2^2-P$2^2*SIN(A667*PI()/180)^2)-P$2*COS(A667*PI()/180)</f>
        <v>69.7859334278446</v>
      </c>
      <c r="C667" s="34" t="n">
        <f aca="false">ASIN($P$2/$S$2*SIN(A667*PI()/180))*180/PI()</f>
        <v>14.5546759579574</v>
      </c>
      <c r="D667" s="33" t="n">
        <f aca="false">(P$2^2*(PI()*U$2/30)*SIN(A667*PI()/180)*COS(A667*PI()/180)/SQRT(S$2^2-P$2^2*SIN(A667*PI()/180)^2)+P$2*(PI()*U$2/30)*SIN(A667*PI()/180))/1000</f>
        <v>26.2222945594232</v>
      </c>
      <c r="E667" s="35" t="n">
        <f aca="false">-1*(PI()^2*U$2^2*P$2*COS(PI()*A667/180)/900+SQRT(2)*PI()^2*U$2^2*P$2^2*(4*(2*S$2^2-P$2^2)*COS(PI()*A667/90)+P$2^2*(COS(PI()*A667/45)+3))/(3600*(P$2^2*COS(PI()*A667/90)+2*S$2^2-P$2^2)^(3/2)))/1000</f>
        <v>22239.7236212817</v>
      </c>
      <c r="F667" s="33" t="n">
        <f aca="false">E667/1000</f>
        <v>22.2397236212817</v>
      </c>
      <c r="G667" s="35" t="n">
        <f aca="false">$W$2*E667</f>
        <v>10007.8756295768</v>
      </c>
      <c r="H667" s="33" t="n">
        <f aca="false">E667*TAN(C667*PI()/180)</f>
        <v>5774.23146623177</v>
      </c>
      <c r="I667" s="35" t="n">
        <f aca="false">$W$2*H667</f>
        <v>2598.4041598043</v>
      </c>
      <c r="J667" s="36" t="n">
        <v>0.66925</v>
      </c>
      <c r="K667" s="35" t="n">
        <f aca="false">(J667-1)/10*$R$2^2*PI()/4</f>
        <v>-270.265168422472</v>
      </c>
      <c r="L667" s="35" t="n">
        <f aca="false">G667+K667</f>
        <v>9737.6104611543</v>
      </c>
      <c r="M667" s="37" t="n">
        <f aca="false">L667*TAN(C667*PI()/180)</f>
        <v>2528.23360974233</v>
      </c>
      <c r="N667" s="31"/>
    </row>
    <row r="668" customFormat="false" ht="12.75" hidden="false" customHeight="false" outlineLevel="0" collapsed="false">
      <c r="A668" s="32" t="n">
        <f aca="false">A667+1</f>
        <v>484</v>
      </c>
      <c r="B668" s="33" t="n">
        <f aca="false">S$2+P$2-SQRT(S$2^2-P$2^2*SIN(A668*PI()/180)^2)-P$2*COS(A668*PI()/180)</f>
        <v>70.2958113632031</v>
      </c>
      <c r="C668" s="34" t="n">
        <f aca="false">ASIN($P$2/$S$2*SIN(A668*PI()/180))*180/PI()</f>
        <v>14.3838751216443</v>
      </c>
      <c r="D668" s="33" t="n">
        <f aca="false">(P$2^2*(PI()*U$2/30)*SIN(A668*PI()/180)*COS(A668*PI()/180)/SQRT(S$2^2-P$2^2*SIN(A668*PI()/180)^2)+P$2*(PI()*U$2/30)*SIN(A668*PI()/180))/1000</f>
        <v>25.7847793924474</v>
      </c>
      <c r="E668" s="35" t="n">
        <f aca="false">-1*(PI()^2*U$2^2*P$2*COS(PI()*A668/180)/900+SQRT(2)*PI()^2*U$2^2*P$2^2*(4*(2*S$2^2-P$2^2)*COS(PI()*A668/90)+P$2^2*(COS(PI()*A668/45)+3))/(3600*(P$2^2*COS(PI()*A668/90)+2*S$2^2-P$2^2)^(3/2)))/1000</f>
        <v>22385.2179162012</v>
      </c>
      <c r="F668" s="33" t="n">
        <f aca="false">E668/1000</f>
        <v>22.3852179162012</v>
      </c>
      <c r="G668" s="35" t="n">
        <f aca="false">$W$2*E668</f>
        <v>10073.3480622906</v>
      </c>
      <c r="H668" s="33" t="n">
        <f aca="false">E668*TAN(C668*PI()/180)</f>
        <v>5740.83232673525</v>
      </c>
      <c r="I668" s="35" t="n">
        <f aca="false">$W$2*H668</f>
        <v>2583.37454703086</v>
      </c>
      <c r="J668" s="36" t="n">
        <v>0.68325</v>
      </c>
      <c r="K668" s="35" t="n">
        <f aca="false">(J668-1)/10*$R$2^2*PI()/4</f>
        <v>-258.82537293369</v>
      </c>
      <c r="L668" s="35" t="n">
        <f aca="false">G668+K668</f>
        <v>9814.52268935687</v>
      </c>
      <c r="M668" s="37" t="n">
        <f aca="false">L668*TAN(C668*PI()/180)</f>
        <v>2516.9971245068</v>
      </c>
      <c r="N668" s="31"/>
    </row>
    <row r="669" customFormat="false" ht="12.75" hidden="false" customHeight="false" outlineLevel="0" collapsed="false">
      <c r="A669" s="32" t="n">
        <f aca="false">A668+1</f>
        <v>485</v>
      </c>
      <c r="B669" s="33" t="n">
        <f aca="false">S$2+P$2-SQRT(S$2^2-P$2^2*SIN(A669*PI()/180)^2)-P$2*COS(A669*PI()/180)</f>
        <v>70.7970832131728</v>
      </c>
      <c r="C669" s="34" t="n">
        <f aca="false">ASIN($P$2/$S$2*SIN(A669*PI()/180))*180/PI()</f>
        <v>14.2087323104749</v>
      </c>
      <c r="D669" s="33" t="n">
        <f aca="false">(P$2^2*(PI()*U$2/30)*SIN(A669*PI()/180)*COS(A669*PI()/180)/SQRT(S$2^2-P$2^2*SIN(A669*PI()/180)^2)+P$2*(PI()*U$2/30)*SIN(A669*PI()/180))/1000</f>
        <v>25.3445048228287</v>
      </c>
      <c r="E669" s="35" t="n">
        <f aca="false">-1*(PI()^2*U$2^2*P$2*COS(PI()*A669/180)/900+SQRT(2)*PI()^2*U$2^2*P$2^2*(4*(2*S$2^2-P$2^2)*COS(PI()*A669/90)+P$2^2*(COS(PI()*A669/45)+3))/(3600*(P$2^2*COS(PI()*A669/90)+2*S$2^2-P$2^2)^(3/2)))/1000</f>
        <v>22521.2345004485</v>
      </c>
      <c r="F669" s="33" t="n">
        <f aca="false">E669/1000</f>
        <v>22.5212345004485</v>
      </c>
      <c r="G669" s="35" t="n">
        <f aca="false">$W$2*E669</f>
        <v>10134.5555252018</v>
      </c>
      <c r="H669" s="33" t="n">
        <f aca="false">E669*TAN(C669*PI()/180)</f>
        <v>5702.40074623469</v>
      </c>
      <c r="I669" s="35" t="n">
        <f aca="false">$W$2*H669</f>
        <v>2566.08033580561</v>
      </c>
      <c r="J669" s="36" t="n">
        <v>0.66925</v>
      </c>
      <c r="K669" s="35" t="n">
        <f aca="false">(J669-1)/10*$R$2^2*PI()/4</f>
        <v>-270.265168422472</v>
      </c>
      <c r="L669" s="35" t="n">
        <f aca="false">G669+K669</f>
        <v>9864.29035677935</v>
      </c>
      <c r="M669" s="37" t="n">
        <f aca="false">L669*TAN(C669*PI()/180)</f>
        <v>2497.64890510127</v>
      </c>
      <c r="N669" s="31"/>
    </row>
    <row r="670" customFormat="false" ht="12.75" hidden="false" customHeight="false" outlineLevel="0" collapsed="false">
      <c r="A670" s="32" t="n">
        <f aca="false">A669+1</f>
        <v>486</v>
      </c>
      <c r="B670" s="33" t="n">
        <f aca="false">S$2+P$2-SQRT(S$2^2-P$2^2*SIN(A670*PI()/180)^2)-P$2*COS(A670*PI()/180)</f>
        <v>71.2896966737974</v>
      </c>
      <c r="C670" s="34" t="n">
        <f aca="false">ASIN($P$2/$S$2*SIN(A670*PI()/180))*180/PI()</f>
        <v>14.029309310534</v>
      </c>
      <c r="D670" s="33" t="n">
        <f aca="false">(P$2^2*(PI()*U$2/30)*SIN(A670*PI()/180)*COS(A670*PI()/180)/SQRT(S$2^2-P$2^2*SIN(A670*PI()/180)^2)+P$2*(PI()*U$2/30)*SIN(A670*PI()/180))/1000</f>
        <v>24.901653632488</v>
      </c>
      <c r="E670" s="35" t="n">
        <f aca="false">-1*(PI()^2*U$2^2*P$2*COS(PI()*A670/180)/900+SQRT(2)*PI()^2*U$2^2*P$2^2*(4*(2*S$2^2-P$2^2)*COS(PI()*A670/90)+P$2^2*(COS(PI()*A670/45)+3))/(3600*(P$2^2*COS(PI()*A670/90)+2*S$2^2-P$2^2)^(3/2)))/1000</f>
        <v>22648.0854208997</v>
      </c>
      <c r="F670" s="33" t="n">
        <f aca="false">E670/1000</f>
        <v>22.6480854208997</v>
      </c>
      <c r="G670" s="35" t="n">
        <f aca="false">$W$2*E670</f>
        <v>10191.6384394049</v>
      </c>
      <c r="H670" s="33" t="n">
        <f aca="false">E670*TAN(C670*PI()/180)</f>
        <v>5659.10917426485</v>
      </c>
      <c r="I670" s="35" t="n">
        <f aca="false">$W$2*H670</f>
        <v>2546.59912841918</v>
      </c>
      <c r="J670" s="36" t="n">
        <v>0.66925</v>
      </c>
      <c r="K670" s="35" t="n">
        <f aca="false">(J670-1)/10*$R$2^2*PI()/4</f>
        <v>-270.265168422472</v>
      </c>
      <c r="L670" s="35" t="n">
        <f aca="false">G670+K670</f>
        <v>9921.37327098241</v>
      </c>
      <c r="M670" s="37" t="n">
        <f aca="false">L670*TAN(C670*PI()/180)</f>
        <v>2479.06758808454</v>
      </c>
      <c r="N670" s="31"/>
    </row>
    <row r="671" customFormat="false" ht="12.75" hidden="false" customHeight="false" outlineLevel="0" collapsed="false">
      <c r="A671" s="32" t="n">
        <f aca="false">A670+1</f>
        <v>487</v>
      </c>
      <c r="B671" s="33" t="n">
        <f aca="false">S$2+P$2-SQRT(S$2^2-P$2^2*SIN(A671*PI()/180)^2)-P$2*COS(A671*PI()/180)</f>
        <v>71.7736029649574</v>
      </c>
      <c r="C671" s="34" t="n">
        <f aca="false">ASIN($P$2/$S$2*SIN(A671*PI()/180))*180/PI()</f>
        <v>13.8456690543091</v>
      </c>
      <c r="D671" s="33" t="n">
        <f aca="false">(P$2^2*(PI()*U$2/30)*SIN(A671*PI()/180)*COS(A671*PI()/180)/SQRT(S$2^2-P$2^2*SIN(A671*PI()/180)^2)+P$2*(PI()*U$2/30)*SIN(A671*PI()/180))/1000</f>
        <v>24.4564024645233</v>
      </c>
      <c r="E671" s="35" t="n">
        <f aca="false">-1*(PI()^2*U$2^2*P$2*COS(PI()*A671/180)/900+SQRT(2)*PI()^2*U$2^2*P$2^2*(4*(2*S$2^2-P$2^2)*COS(PI()*A671/90)+P$2^2*(COS(PI()*A671/45)+3))/(3600*(P$2^2*COS(PI()*A671/90)+2*S$2^2-P$2^2)^(3/2)))/1000</f>
        <v>22766.0846800266</v>
      </c>
      <c r="F671" s="33" t="n">
        <f aca="false">E671/1000</f>
        <v>22.7660846800266</v>
      </c>
      <c r="G671" s="35" t="n">
        <f aca="false">$W$2*E671</f>
        <v>10244.738106012</v>
      </c>
      <c r="H671" s="33" t="n">
        <f aca="false">E671*TAN(C671*PI()/180)</f>
        <v>5611.13157080071</v>
      </c>
      <c r="I671" s="35" t="n">
        <f aca="false">$W$2*H671</f>
        <v>2525.00920686032</v>
      </c>
      <c r="J671" s="36" t="n">
        <v>0.65525</v>
      </c>
      <c r="K671" s="35" t="n">
        <f aca="false">(J671-1)/10*$R$2^2*PI()/4</f>
        <v>-281.704963911254</v>
      </c>
      <c r="L671" s="35" t="n">
        <f aca="false">G671+K671</f>
        <v>9963.0331421007</v>
      </c>
      <c r="M671" s="37" t="n">
        <f aca="false">L671*TAN(C671*PI()/180)</f>
        <v>2455.57769771547</v>
      </c>
      <c r="N671" s="31"/>
    </row>
    <row r="672" customFormat="false" ht="12.75" hidden="false" customHeight="false" outlineLevel="0" collapsed="false">
      <c r="A672" s="32" t="n">
        <f aca="false">A671+1</f>
        <v>488</v>
      </c>
      <c r="B672" s="33" t="n">
        <f aca="false">S$2+P$2-SQRT(S$2^2-P$2^2*SIN(A672*PI()/180)^2)-P$2*COS(A672*PI()/180)</f>
        <v>72.2487567096684</v>
      </c>
      <c r="C672" s="34" t="n">
        <f aca="false">ASIN($P$2/$S$2*SIN(A672*PI()/180))*180/PI()</f>
        <v>13.6578755789428</v>
      </c>
      <c r="D672" s="33" t="n">
        <f aca="false">(P$2^2*(PI()*U$2/30)*SIN(A672*PI()/180)*COS(A672*PI()/180)/SQRT(S$2^2-P$2^2*SIN(A672*PI()/180)^2)+P$2*(PI()*U$2/30)*SIN(A672*PI()/180))/1000</f>
        <v>24.0089217912994</v>
      </c>
      <c r="E672" s="35" t="n">
        <f aca="false">-1*(PI()^2*U$2^2*P$2*COS(PI()*A672/180)/900+SQRT(2)*PI()^2*U$2^2*P$2^2*(4*(2*S$2^2-P$2^2)*COS(PI()*A672/90)+P$2^2*(COS(PI()*A672/45)+3))/(3600*(P$2^2*COS(PI()*A672/90)+2*S$2^2-P$2^2)^(3/2)))/1000</f>
        <v>22875.5475831867</v>
      </c>
      <c r="F672" s="33" t="n">
        <f aca="false">E672/1000</f>
        <v>22.8755475831867</v>
      </c>
      <c r="G672" s="35" t="n">
        <f aca="false">$W$2*E672</f>
        <v>10293.996412434</v>
      </c>
      <c r="H672" s="33" t="n">
        <f aca="false">E672*TAN(C672*PI()/180)</f>
        <v>5558.64282233868</v>
      </c>
      <c r="I672" s="35" t="n">
        <f aca="false">$W$2*H672</f>
        <v>2501.38927005241</v>
      </c>
      <c r="J672" s="36" t="n">
        <v>0.66925</v>
      </c>
      <c r="K672" s="35" t="n">
        <f aca="false">(J672-1)/10*$R$2^2*PI()/4</f>
        <v>-270.265168422472</v>
      </c>
      <c r="L672" s="35" t="n">
        <f aca="false">G672+K672</f>
        <v>10023.7312440115</v>
      </c>
      <c r="M672" s="37" t="n">
        <f aca="false">L672*TAN(C672*PI()/180)</f>
        <v>2435.7161956433</v>
      </c>
      <c r="N672" s="31"/>
    </row>
    <row r="673" customFormat="false" ht="12.75" hidden="false" customHeight="false" outlineLevel="0" collapsed="false">
      <c r="A673" s="32" t="n">
        <f aca="false">A672+1</f>
        <v>489</v>
      </c>
      <c r="B673" s="33" t="n">
        <f aca="false">S$2+P$2-SQRT(S$2^2-P$2^2*SIN(A673*PI()/180)^2)-P$2*COS(A673*PI()/180)</f>
        <v>72.7151158128755</v>
      </c>
      <c r="C673" s="34" t="n">
        <f aca="false">ASIN($P$2/$S$2*SIN(A673*PI()/180))*180/PI()</f>
        <v>13.4659939848421</v>
      </c>
      <c r="D673" s="33" t="n">
        <f aca="false">(P$2^2*(PI()*U$2/30)*SIN(A673*PI()/180)*COS(A673*PI()/180)/SQRT(S$2^2-P$2^2*SIN(A673*PI()/180)^2)+P$2*(PI()*U$2/30)*SIN(A673*PI()/180))/1000</f>
        <v>23.559375895117</v>
      </c>
      <c r="E673" s="35" t="n">
        <f aca="false">-1*(PI()^2*U$2^2*P$2*COS(PI()*A673/180)/900+SQRT(2)*PI()^2*U$2^2*P$2^2*(4*(2*S$2^2-P$2^2)*COS(PI()*A673/90)+P$2^2*(COS(PI()*A673/45)+3))/(3600*(P$2^2*COS(PI()*A673/90)+2*S$2^2-P$2^2)^(3/2)))/1000</f>
        <v>22976.7901084944</v>
      </c>
      <c r="F673" s="33" t="n">
        <f aca="false">E673/1000</f>
        <v>22.9767901084944</v>
      </c>
      <c r="G673" s="35" t="n">
        <f aca="false">$W$2*E673</f>
        <v>10339.5555488225</v>
      </c>
      <c r="H673" s="33" t="n">
        <f aca="false">E673*TAN(C673*PI()/180)</f>
        <v>5501.81818275353</v>
      </c>
      <c r="I673" s="35" t="n">
        <f aca="false">$W$2*H673</f>
        <v>2475.81818223909</v>
      </c>
      <c r="J673" s="36" t="n">
        <v>0.68325</v>
      </c>
      <c r="K673" s="35" t="n">
        <f aca="false">(J673-1)/10*$R$2^2*PI()/4</f>
        <v>-258.82537293369</v>
      </c>
      <c r="L673" s="35" t="n">
        <f aca="false">G673+K673</f>
        <v>10080.7301758888</v>
      </c>
      <c r="M673" s="37" t="n">
        <f aca="false">L673*TAN(C673*PI()/180)</f>
        <v>2413.84215616058</v>
      </c>
      <c r="N673" s="31"/>
    </row>
    <row r="674" customFormat="false" ht="12.75" hidden="false" customHeight="false" outlineLevel="0" collapsed="false">
      <c r="A674" s="32" t="n">
        <f aca="false">A673+1</f>
        <v>490</v>
      </c>
      <c r="B674" s="33" t="n">
        <f aca="false">S$2+P$2-SQRT(S$2^2-P$2^2*SIN(A674*PI()/180)^2)-P$2*COS(A674*PI()/180)</f>
        <v>73.1726413399903</v>
      </c>
      <c r="C674" s="34" t="n">
        <f aca="false">ASIN($P$2/$S$2*SIN(A674*PI()/180))*180/PI()</f>
        <v>13.2700903947127</v>
      </c>
      <c r="D674" s="33" t="n">
        <f aca="false">(P$2^2*(PI()*U$2/30)*SIN(A674*PI()/180)*COS(A674*PI()/180)/SQRT(S$2^2-P$2^2*SIN(A674*PI()/180)^2)+P$2*(PI()*U$2/30)*SIN(A674*PI()/180))/1000</f>
        <v>23.1079228610071</v>
      </c>
      <c r="E674" s="35" t="n">
        <f aca="false">-1*(PI()^2*U$2^2*P$2*COS(PI()*A674/180)/900+SQRT(2)*PI()^2*U$2^2*P$2^2*(4*(2*S$2^2-P$2^2)*COS(PI()*A674/90)+P$2^2*(COS(PI()*A674/45)+3))/(3600*(P$2^2*COS(PI()*A674/90)+2*S$2^2-P$2^2)^(3/2)))/1000</f>
        <v>23070.1283002591</v>
      </c>
      <c r="F674" s="33" t="n">
        <f aca="false">E674/1000</f>
        <v>23.0701283002591</v>
      </c>
      <c r="G674" s="35" t="n">
        <f aca="false">$W$2*E674</f>
        <v>10381.5577351166</v>
      </c>
      <c r="H674" s="33" t="n">
        <f aca="false">E674*TAN(C674*PI()/180)</f>
        <v>5440.83274014916</v>
      </c>
      <c r="I674" s="35" t="n">
        <f aca="false">$W$2*H674</f>
        <v>2448.37473306712</v>
      </c>
      <c r="J674" s="36" t="n">
        <v>0.66925</v>
      </c>
      <c r="K674" s="35" t="n">
        <f aca="false">(J674-1)/10*$R$2^2*PI()/4</f>
        <v>-270.265168422472</v>
      </c>
      <c r="L674" s="35" t="n">
        <f aca="false">G674+K674</f>
        <v>10111.2925666941</v>
      </c>
      <c r="M674" s="37" t="n">
        <f aca="false">L674*TAN(C674*PI()/180)</f>
        <v>2384.63570406231</v>
      </c>
      <c r="N674" s="31"/>
    </row>
    <row r="675" customFormat="false" ht="12.75" hidden="false" customHeight="false" outlineLevel="0" collapsed="false">
      <c r="A675" s="32" t="n">
        <f aca="false">A674+1</f>
        <v>491</v>
      </c>
      <c r="B675" s="33" t="n">
        <f aca="false">S$2+P$2-SQRT(S$2^2-P$2^2*SIN(A675*PI()/180)^2)-P$2*COS(A675*PI()/180)</f>
        <v>73.6212973954002</v>
      </c>
      <c r="C675" s="34" t="n">
        <f aca="false">ASIN($P$2/$S$2*SIN(A675*PI()/180))*180/PI()</f>
        <v>13.070231913084</v>
      </c>
      <c r="D675" s="33" t="n">
        <f aca="false">(P$2^2*(PI()*U$2/30)*SIN(A675*PI()/180)*COS(A675*PI()/180)/SQRT(S$2^2-P$2^2*SIN(A675*PI()/180)^2)+P$2*(PI()*U$2/30)*SIN(A675*PI()/180))/1000</f>
        <v>22.6547145811809</v>
      </c>
      <c r="E675" s="35" t="n">
        <f aca="false">-1*(PI()^2*U$2^2*P$2*COS(PI()*A675/180)/900+SQRT(2)*PI()^2*U$2^2*P$2^2*(4*(2*S$2^2-P$2^2)*COS(PI()*A675/90)+P$2^2*(COS(PI()*A675/45)+3))/(3600*(P$2^2*COS(PI()*A675/90)+2*S$2^2-P$2^2)^(3/2)))/1000</f>
        <v>23155.8776868137</v>
      </c>
      <c r="F675" s="33" t="n">
        <f aca="false">E675/1000</f>
        <v>23.1558776868137</v>
      </c>
      <c r="G675" s="35" t="n">
        <f aca="false">$W$2*E675</f>
        <v>10420.1449590662</v>
      </c>
      <c r="H675" s="33" t="n">
        <f aca="false">E675*TAN(C675*PI()/180)</f>
        <v>5375.86091071529</v>
      </c>
      <c r="I675" s="35" t="n">
        <f aca="false">$W$2*H675</f>
        <v>2419.13740982188</v>
      </c>
      <c r="J675" s="36" t="n">
        <v>0.69725</v>
      </c>
      <c r="K675" s="35" t="n">
        <f aca="false">(J675-1)/10*$R$2^2*PI()/4</f>
        <v>-247.385577444908</v>
      </c>
      <c r="L675" s="35" t="n">
        <f aca="false">G675+K675</f>
        <v>10172.7593816213</v>
      </c>
      <c r="M675" s="37" t="n">
        <f aca="false">L675*TAN(C675*PI()/180)</f>
        <v>2361.70445592361</v>
      </c>
      <c r="N675" s="31"/>
    </row>
    <row r="676" customFormat="false" ht="12.75" hidden="false" customHeight="false" outlineLevel="0" collapsed="false">
      <c r="A676" s="32" t="n">
        <f aca="false">A675+1</f>
        <v>492</v>
      </c>
      <c r="B676" s="33" t="n">
        <f aca="false">S$2+P$2-SQRT(S$2^2-P$2^2*SIN(A676*PI()/180)^2)-P$2*COS(A676*PI()/180)</f>
        <v>74.0610510011763</v>
      </c>
      <c r="C676" s="34" t="n">
        <f aca="false">ASIN($P$2/$S$2*SIN(A676*PI()/180))*180/PI()</f>
        <v>12.8664865863845</v>
      </c>
      <c r="D676" s="33" t="n">
        <f aca="false">(P$2^2*(PI()*U$2/30)*SIN(A676*PI()/180)*COS(A676*PI()/180)/SQRT(S$2^2-P$2^2*SIN(A676*PI()/180)^2)+P$2*(PI()*U$2/30)*SIN(A676*PI()/180))/1000</f>
        <v>22.1998967706508</v>
      </c>
      <c r="E676" s="35" t="n">
        <f aca="false">-1*(PI()^2*U$2^2*P$2*COS(PI()*A676/180)/900+SQRT(2)*PI()^2*U$2^2*P$2^2*(4*(2*S$2^2-P$2^2)*COS(PI()*A676/90)+P$2^2*(COS(PI()*A676/45)+3))/(3600*(P$2^2*COS(PI()*A676/90)+2*S$2^2-P$2^2)^(3/2)))/1000</f>
        <v>23234.352723401</v>
      </c>
      <c r="F676" s="33" t="n">
        <f aca="false">E676/1000</f>
        <v>23.234352723401</v>
      </c>
      <c r="G676" s="35" t="n">
        <f aca="false">$W$2*E676</f>
        <v>10455.4587255305</v>
      </c>
      <c r="H676" s="33" t="n">
        <f aca="false">E676*TAN(C676*PI()/180)</f>
        <v>5307.07596040177</v>
      </c>
      <c r="I676" s="35" t="n">
        <f aca="false">$W$2*H676</f>
        <v>2388.1841821808</v>
      </c>
      <c r="J676" s="36" t="n">
        <v>0.68325</v>
      </c>
      <c r="K676" s="35" t="n">
        <f aca="false">(J676-1)/10*$R$2^2*PI()/4</f>
        <v>-258.82537293369</v>
      </c>
      <c r="L676" s="35" t="n">
        <f aca="false">G676+K676</f>
        <v>10196.6333525968</v>
      </c>
      <c r="M676" s="37" t="n">
        <f aca="false">L676*TAN(C676*PI()/180)</f>
        <v>2329.06457032886</v>
      </c>
      <c r="N676" s="31"/>
    </row>
    <row r="677" customFormat="false" ht="12.75" hidden="false" customHeight="false" outlineLevel="0" collapsed="false">
      <c r="A677" s="32" t="n">
        <f aca="false">A676+1</f>
        <v>493</v>
      </c>
      <c r="B677" s="33" t="n">
        <f aca="false">S$2+P$2-SQRT(S$2^2-P$2^2*SIN(A677*PI()/180)^2)-P$2*COS(A677*PI()/180)</f>
        <v>74.4918719761921</v>
      </c>
      <c r="C677" s="34" t="n">
        <f aca="false">ASIN($P$2/$S$2*SIN(A677*PI()/180))*180/PI()</f>
        <v>12.6589233636265</v>
      </c>
      <c r="D677" s="33" t="n">
        <f aca="false">(P$2^2*(PI()*U$2/30)*SIN(A677*PI()/180)*COS(A677*PI()/180)/SQRT(S$2^2-P$2^2*SIN(A677*PI()/180)^2)+P$2*(PI()*U$2/30)*SIN(A677*PI()/180))/1000</f>
        <v>21.7436089935241</v>
      </c>
      <c r="E677" s="35" t="n">
        <f aca="false">-1*(PI()^2*U$2^2*P$2*COS(PI()*A677/180)/900+SQRT(2)*PI()^2*U$2^2*P$2^2*(4*(2*S$2^2-P$2^2)*COS(PI()*A677/90)+P$2^2*(COS(PI()*A677/45)+3))/(3600*(P$2^2*COS(PI()*A677/90)+2*S$2^2-P$2^2)^(3/2)))/1000</f>
        <v>23305.8662606256</v>
      </c>
      <c r="F677" s="33" t="n">
        <f aca="false">E677/1000</f>
        <v>23.3058662606256</v>
      </c>
      <c r="G677" s="35" t="n">
        <f aca="false">$W$2*E677</f>
        <v>10487.6398172815</v>
      </c>
      <c r="H677" s="33" t="n">
        <f aca="false">E677*TAN(C677*PI()/180)</f>
        <v>5234.64955502995</v>
      </c>
      <c r="I677" s="35" t="n">
        <f aca="false">$W$2*H677</f>
        <v>2355.59229976348</v>
      </c>
      <c r="J677" s="36" t="n">
        <v>0.65525</v>
      </c>
      <c r="K677" s="35" t="n">
        <f aca="false">(J677-1)/10*$R$2^2*PI()/4</f>
        <v>-281.704963911254</v>
      </c>
      <c r="L677" s="35" t="n">
        <f aca="false">G677+K677</f>
        <v>10205.9348533703</v>
      </c>
      <c r="M677" s="37" t="n">
        <f aca="false">L677*TAN(C677*PI()/180)</f>
        <v>2292.31952768553</v>
      </c>
      <c r="N677" s="31"/>
    </row>
    <row r="678" customFormat="false" ht="12.75" hidden="false" customHeight="false" outlineLevel="0" collapsed="false">
      <c r="A678" s="32" t="n">
        <f aca="false">A677+1</f>
        <v>494</v>
      </c>
      <c r="B678" s="33" t="n">
        <f aca="false">S$2+P$2-SQRT(S$2^2-P$2^2*SIN(A678*PI()/180)^2)-P$2*COS(A678*PI()/180)</f>
        <v>74.9137328158594</v>
      </c>
      <c r="C678" s="34" t="n">
        <f aca="false">ASIN($P$2/$S$2*SIN(A678*PI()/180))*180/PI()</f>
        <v>12.4476120577524</v>
      </c>
      <c r="D678" s="33" t="n">
        <f aca="false">(P$2^2*(PI()*U$2/30)*SIN(A678*PI()/180)*COS(A678*PI()/180)/SQRT(S$2^2-P$2^2*SIN(A678*PI()/180)^2)+P$2*(PI()*U$2/30)*SIN(A678*PI()/180))/1000</f>
        <v>21.2859846994667</v>
      </c>
      <c r="E678" s="35" t="n">
        <f aca="false">-1*(PI()^2*U$2^2*P$2*COS(PI()*A678/180)/900+SQRT(2)*PI()^2*U$2^2*P$2^2*(4*(2*S$2^2-P$2^2)*COS(PI()*A678/90)+P$2^2*(COS(PI()*A678/45)+3))/(3600*(P$2^2*COS(PI()*A678/90)+2*S$2^2-P$2^2)^(3/2)))/1000</f>
        <v>23370.7290388348</v>
      </c>
      <c r="F678" s="33" t="n">
        <f aca="false">E678/1000</f>
        <v>23.3707290388348</v>
      </c>
      <c r="G678" s="35" t="n">
        <f aca="false">$W$2*E678</f>
        <v>10516.8280674757</v>
      </c>
      <c r="H678" s="33" t="n">
        <f aca="false">E678*TAN(C678*PI()/180)</f>
        <v>5158.75133927656</v>
      </c>
      <c r="I678" s="35" t="n">
        <f aca="false">$W$2*H678</f>
        <v>2321.43810267445</v>
      </c>
      <c r="J678" s="36" t="n">
        <v>0.66925</v>
      </c>
      <c r="K678" s="35" t="n">
        <f aca="false">(J678-1)/10*$R$2^2*PI()/4</f>
        <v>-270.265168422472</v>
      </c>
      <c r="L678" s="35" t="n">
        <f aca="false">G678+K678</f>
        <v>10246.5628990532</v>
      </c>
      <c r="M678" s="37" t="n">
        <f aca="false">L678*TAN(C678*PI()/180)</f>
        <v>2261.78096501125</v>
      </c>
      <c r="N678" s="31"/>
    </row>
    <row r="679" customFormat="false" ht="12.75" hidden="false" customHeight="false" outlineLevel="0" collapsed="false">
      <c r="A679" s="32" t="n">
        <f aca="false">A678+1</f>
        <v>495</v>
      </c>
      <c r="B679" s="33" t="n">
        <f aca="false">S$2+P$2-SQRT(S$2^2-P$2^2*SIN(A679*PI()/180)^2)-P$2*COS(A679*PI()/180)</f>
        <v>75.3266085726737</v>
      </c>
      <c r="C679" s="34" t="n">
        <f aca="false">ASIN($P$2/$S$2*SIN(A679*PI()/180))*180/PI()</f>
        <v>12.2326233076921</v>
      </c>
      <c r="D679" s="33" t="n">
        <f aca="false">(P$2^2*(PI()*U$2/30)*SIN(A679*PI()/180)*COS(A679*PI()/180)/SQRT(S$2^2-P$2^2*SIN(A679*PI()/180)^2)+P$2*(PI()*U$2/30)*SIN(A679*PI()/180))/1000</f>
        <v>20.8271512698238</v>
      </c>
      <c r="E679" s="35" t="n">
        <f aca="false">-1*(PI()^2*U$2^2*P$2*COS(PI()*A679/180)/900+SQRT(2)*PI()^2*U$2^2*P$2^2*(4*(2*S$2^2-P$2^2)*COS(PI()*A679/90)+P$2^2*(COS(PI()*A679/45)+3))/(3600*(P$2^2*COS(PI()*A679/90)+2*S$2^2-P$2^2)^(3/2)))/1000</f>
        <v>23429.2492086476</v>
      </c>
      <c r="F679" s="33" t="n">
        <f aca="false">E679/1000</f>
        <v>23.4292492086476</v>
      </c>
      <c r="G679" s="35" t="n">
        <f aca="false">$W$2*E679</f>
        <v>10543.1621438914</v>
      </c>
      <c r="H679" s="33" t="n">
        <f aca="false">E679*TAN(C679*PI()/180)</f>
        <v>5079.54854479113</v>
      </c>
      <c r="I679" s="35" t="n">
        <f aca="false">$W$2*H679</f>
        <v>2285.79684515601</v>
      </c>
      <c r="J679" s="36" t="n">
        <v>0.66925</v>
      </c>
      <c r="K679" s="35" t="n">
        <f aca="false">(J679-1)/10*$R$2^2*PI()/4</f>
        <v>-270.265168422472</v>
      </c>
      <c r="L679" s="35" t="n">
        <f aca="false">G679+K679</f>
        <v>10272.8969754689</v>
      </c>
      <c r="M679" s="37" t="n">
        <f aca="false">L679*TAN(C679*PI()/180)</f>
        <v>2227.20234941513</v>
      </c>
      <c r="N679" s="31"/>
    </row>
    <row r="680" customFormat="false" ht="12.75" hidden="false" customHeight="false" outlineLevel="0" collapsed="false">
      <c r="A680" s="32" t="n">
        <f aca="false">A679+1</f>
        <v>496</v>
      </c>
      <c r="B680" s="33" t="n">
        <f aca="false">S$2+P$2-SQRT(S$2^2-P$2^2*SIN(A680*PI()/180)^2)-P$2*COS(A680*PI()/180)</f>
        <v>75.7304767377547</v>
      </c>
      <c r="C680" s="34" t="n">
        <f aca="false">ASIN($P$2/$S$2*SIN(A680*PI()/180))*180/PI()</f>
        <v>12.0140285411777</v>
      </c>
      <c r="D680" s="33" t="n">
        <f aca="false">(P$2^2*(PI()*U$2/30)*SIN(A680*PI()/180)*COS(A680*PI()/180)/SQRT(S$2^2-P$2^2*SIN(A680*PI()/180)^2)+P$2*(PI()*U$2/30)*SIN(A680*PI()/180))/1000</f>
        <v>20.3672300728856</v>
      </c>
      <c r="E680" s="35" t="n">
        <f aca="false">-1*(PI()^2*U$2^2*P$2*COS(PI()*A680/180)/900+SQRT(2)*PI()^2*U$2^2*P$2^2*(4*(2*S$2^2-P$2^2)*COS(PI()*A680/90)+P$2^2*(COS(PI()*A680/45)+3))/(3600*(P$2^2*COS(PI()*A680/90)+2*S$2^2-P$2^2)^(3/2)))/1000</f>
        <v>23481.7318777148</v>
      </c>
      <c r="F680" s="33" t="n">
        <f aca="false">E680/1000</f>
        <v>23.4817318777148</v>
      </c>
      <c r="G680" s="35" t="n">
        <f aca="false">$W$2*E680</f>
        <v>10566.7793449717</v>
      </c>
      <c r="H680" s="33" t="n">
        <f aca="false">E680*TAN(C680*PI()/180)</f>
        <v>4997.20562754408</v>
      </c>
      <c r="I680" s="35" t="n">
        <f aca="false">$W$2*H680</f>
        <v>2248.74253239483</v>
      </c>
      <c r="J680" s="36" t="n">
        <v>0.68325</v>
      </c>
      <c r="K680" s="35" t="n">
        <f aca="false">(J680-1)/10*$R$2^2*PI()/4</f>
        <v>-258.82537293369</v>
      </c>
      <c r="L680" s="35" t="n">
        <f aca="false">G680+K680</f>
        <v>10307.953972038</v>
      </c>
      <c r="M680" s="37" t="n">
        <f aca="false">L680*TAN(C680*PI()/180)</f>
        <v>2193.6612625417</v>
      </c>
      <c r="N680" s="31"/>
    </row>
    <row r="681" customFormat="false" ht="12.75" hidden="false" customHeight="false" outlineLevel="0" collapsed="false">
      <c r="A681" s="32" t="n">
        <f aca="false">A680+1</f>
        <v>497</v>
      </c>
      <c r="B681" s="33" t="n">
        <f aca="false">S$2+P$2-SQRT(S$2^2-P$2^2*SIN(A681*PI()/180)^2)-P$2*COS(A681*PI()/180)</f>
        <v>76.1253171235566</v>
      </c>
      <c r="C681" s="34" t="n">
        <f aca="false">ASIN($P$2/$S$2*SIN(A681*PI()/180))*180/PI()</f>
        <v>11.7918999383558</v>
      </c>
      <c r="D681" s="33" t="n">
        <f aca="false">(P$2^2*(PI()*U$2/30)*SIN(A681*PI()/180)*COS(A681*PI()/180)/SQRT(S$2^2-P$2^2*SIN(A681*PI()/180)^2)+P$2*(PI()*U$2/30)*SIN(A681*PI()/180))/1000</f>
        <v>19.9063365277826</v>
      </c>
      <c r="E681" s="35" t="n">
        <f aca="false">-1*(PI()^2*U$2^2*P$2*COS(PI()*A681/180)/900+SQRT(2)*PI()^2*U$2^2*P$2^2*(4*(2*S$2^2-P$2^2)*COS(PI()*A681/90)+P$2^2*(COS(PI()*A681/45)+3))/(3600*(P$2^2*COS(PI()*A681/90)+2*S$2^2-P$2^2)^(3/2)))/1000</f>
        <v>23528.4786836669</v>
      </c>
      <c r="F681" s="33" t="n">
        <f aca="false">E681/1000</f>
        <v>23.5284786836669</v>
      </c>
      <c r="G681" s="35" t="n">
        <f aca="false">$W$2*E681</f>
        <v>10587.8154076501</v>
      </c>
      <c r="H681" s="33" t="n">
        <f aca="false">E681*TAN(C681*PI()/180)</f>
        <v>4911.88393434888</v>
      </c>
      <c r="I681" s="35" t="n">
        <f aca="false">$W$2*H681</f>
        <v>2210.34777045699</v>
      </c>
      <c r="J681" s="36" t="n">
        <v>0.66925</v>
      </c>
      <c r="K681" s="35" t="n">
        <f aca="false">(J681-1)/10*$R$2^2*PI()/4</f>
        <v>-270.265168422472</v>
      </c>
      <c r="L681" s="35" t="n">
        <f aca="false">G681+K681</f>
        <v>10317.5502392276</v>
      </c>
      <c r="M681" s="37" t="n">
        <f aca="false">L681*TAN(C681*PI()/180)</f>
        <v>2153.92630961219</v>
      </c>
      <c r="N681" s="31"/>
    </row>
    <row r="682" customFormat="false" ht="12.75" hidden="false" customHeight="false" outlineLevel="0" collapsed="false">
      <c r="A682" s="32" t="n">
        <f aca="false">A681+1</f>
        <v>498</v>
      </c>
      <c r="B682" s="33" t="n">
        <f aca="false">S$2+P$2-SQRT(S$2^2-P$2^2*SIN(A682*PI()/180)^2)-P$2*COS(A682*PI()/180)</f>
        <v>76.5111117479103</v>
      </c>
      <c r="C682" s="34" t="n">
        <f aca="false">ASIN($P$2/$S$2*SIN(A682*PI()/180))*180/PI()</f>
        <v>11.5663103962368</v>
      </c>
      <c r="D682" s="33" t="n">
        <f aca="false">(P$2^2*(PI()*U$2/30)*SIN(A682*PI()/180)*COS(A682*PI()/180)/SQRT(S$2^2-P$2^2*SIN(A682*PI()/180)^2)+P$2*(PI()*U$2/30)*SIN(A682*PI()/180))/1000</f>
        <v>19.4445801764993</v>
      </c>
      <c r="E682" s="35" t="n">
        <f aca="false">-1*(PI()^2*U$2^2*P$2*COS(PI()*A682/180)/900+SQRT(2)*PI()^2*U$2^2*P$2^2*(4*(2*S$2^2-P$2^2)*COS(PI()*A682/90)+P$2^2*(COS(PI()*A682/45)+3))/(3600*(P$2^2*COS(PI()*A682/90)+2*S$2^2-P$2^2)^(3/2)))/1000</f>
        <v>23569.787393084</v>
      </c>
      <c r="F682" s="33" t="n">
        <f aca="false">E682/1000</f>
        <v>23.569787393084</v>
      </c>
      <c r="G682" s="35" t="n">
        <f aca="false">$W$2*E682</f>
        <v>10606.4043268878</v>
      </c>
      <c r="H682" s="33" t="n">
        <f aca="false">E682*TAN(C682*PI()/180)</f>
        <v>4823.74139836032</v>
      </c>
      <c r="I682" s="35" t="n">
        <f aca="false">$W$2*H682</f>
        <v>2170.68362926214</v>
      </c>
      <c r="J682" s="36" t="n">
        <v>0.66925</v>
      </c>
      <c r="K682" s="35" t="n">
        <f aca="false">(J682-1)/10*$R$2^2*PI()/4</f>
        <v>-270.265168422472</v>
      </c>
      <c r="L682" s="35" t="n">
        <f aca="false">G682+K682</f>
        <v>10336.1391584653</v>
      </c>
      <c r="M682" s="37" t="n">
        <f aca="false">L682*TAN(C682*PI()/180)</f>
        <v>2115.37174800874</v>
      </c>
      <c r="N682" s="31"/>
    </row>
    <row r="683" customFormat="false" ht="12.75" hidden="false" customHeight="false" outlineLevel="0" collapsed="false">
      <c r="A683" s="32" t="n">
        <f aca="false">A682+1</f>
        <v>499</v>
      </c>
      <c r="B683" s="33" t="n">
        <f aca="false">S$2+P$2-SQRT(S$2^2-P$2^2*SIN(A683*PI()/180)^2)-P$2*COS(A683*PI()/180)</f>
        <v>76.8878447195544</v>
      </c>
      <c r="C683" s="34" t="n">
        <f aca="false">ASIN($P$2/$S$2*SIN(A683*PI()/180))*180/PI()</f>
        <v>11.3373334940127</v>
      </c>
      <c r="D683" s="33" t="n">
        <f aca="false">(P$2^2*(PI()*U$2/30)*SIN(A683*PI()/180)*COS(A683*PI()/180)/SQRT(S$2^2-P$2^2*SIN(A683*PI()/180)^2)+P$2*(PI()*U$2/30)*SIN(A683*PI()/180))/1000</f>
        <v>18.9820647634981</v>
      </c>
      <c r="E683" s="35" t="n">
        <f aca="false">-1*(PI()^2*U$2^2*P$2*COS(PI()*A683/180)/900+SQRT(2)*PI()^2*U$2^2*P$2^2*(4*(2*S$2^2-P$2^2)*COS(PI()*A683/90)+P$2^2*(COS(PI()*A683/45)+3))/(3600*(P$2^2*COS(PI()*A683/90)+2*S$2^2-P$2^2)^(3/2)))/1000</f>
        <v>23605.9515262122</v>
      </c>
      <c r="F683" s="33" t="n">
        <f aca="false">E683/1000</f>
        <v>23.6059515262122</v>
      </c>
      <c r="G683" s="35" t="n">
        <f aca="false">$W$2*E683</f>
        <v>10622.6781867955</v>
      </c>
      <c r="H683" s="33" t="n">
        <f aca="false">E683*TAN(C683*PI()/180)</f>
        <v>4732.93226321968</v>
      </c>
      <c r="I683" s="35" t="n">
        <f aca="false">$W$2*H683</f>
        <v>2129.81951844886</v>
      </c>
      <c r="J683" s="36" t="n">
        <v>0.68325</v>
      </c>
      <c r="K683" s="35" t="n">
        <f aca="false">(J683-1)/10*$R$2^2*PI()/4</f>
        <v>-258.82537293369</v>
      </c>
      <c r="L683" s="35" t="n">
        <f aca="false">G683+K683</f>
        <v>10363.8528138618</v>
      </c>
      <c r="M683" s="37" t="n">
        <f aca="false">L683*TAN(C683*PI()/180)</f>
        <v>2077.92570019978</v>
      </c>
      <c r="N683" s="31"/>
    </row>
    <row r="684" customFormat="false" ht="12.75" hidden="false" customHeight="false" outlineLevel="0" collapsed="false">
      <c r="A684" s="32" t="n">
        <f aca="false">A683+1</f>
        <v>500</v>
      </c>
      <c r="B684" s="33" t="n">
        <f aca="false">S$2+P$2-SQRT(S$2^2-P$2^2*SIN(A684*PI()/180)^2)-P$2*COS(A684*PI()/180)</f>
        <v>77.2555021252973</v>
      </c>
      <c r="C684" s="34" t="n">
        <f aca="false">ASIN($P$2/$S$2*SIN(A684*PI()/180))*180/PI()</f>
        <v>11.1050434592752</v>
      </c>
      <c r="D684" s="33" t="n">
        <f aca="false">(P$2^2*(PI()*U$2/30)*SIN(A684*PI()/180)*COS(A684*PI()/180)/SQRT(S$2^2-P$2^2*SIN(A684*PI()/180)^2)+P$2*(PI()*U$2/30)*SIN(A684*PI()/180))/1000</f>
        <v>18.5188883224528</v>
      </c>
      <c r="E684" s="35" t="n">
        <f aca="false">-1*(PI()^2*U$2^2*P$2*COS(PI()*A684/180)/900+SQRT(2)*PI()^2*U$2^2*P$2^2*(4*(2*S$2^2-P$2^2)*COS(PI()*A684/90)+P$2^2*(COS(PI()*A684/45)+3))/(3600*(P$2^2*COS(PI()*A684/90)+2*S$2^2-P$2^2)^(3/2)))/1000</f>
        <v>23637.2600070438</v>
      </c>
      <c r="F684" s="33" t="n">
        <f aca="false">E684/1000</f>
        <v>23.6372600070438</v>
      </c>
      <c r="G684" s="35" t="n">
        <f aca="false">$W$2*E684</f>
        <v>10636.7670031697</v>
      </c>
      <c r="H684" s="33" t="n">
        <f aca="false">E684*TAN(C684*PI()/180)</f>
        <v>4639.60683539971</v>
      </c>
      <c r="I684" s="35" t="n">
        <f aca="false">$W$2*H684</f>
        <v>2087.82307592987</v>
      </c>
      <c r="J684" s="36" t="n">
        <v>0.68325</v>
      </c>
      <c r="K684" s="35" t="n">
        <f aca="false">(J684-1)/10*$R$2^2*PI()/4</f>
        <v>-258.82537293369</v>
      </c>
      <c r="L684" s="35" t="n">
        <f aca="false">G684+K684</f>
        <v>10377.941630236</v>
      </c>
      <c r="M684" s="37" t="n">
        <f aca="false">L684*TAN(C684*PI()/180)</f>
        <v>2037.0198961586</v>
      </c>
      <c r="N684" s="31"/>
    </row>
    <row r="685" customFormat="false" ht="12.75" hidden="false" customHeight="false" outlineLevel="0" collapsed="false">
      <c r="A685" s="32" t="n">
        <f aca="false">A684+1</f>
        <v>501</v>
      </c>
      <c r="B685" s="33" t="n">
        <f aca="false">S$2+P$2-SQRT(S$2^2-P$2^2*SIN(A685*PI()/180)^2)-P$2*COS(A685*PI()/180)</f>
        <v>77.6140719189456</v>
      </c>
      <c r="C685" s="34" t="n">
        <f aca="false">ASIN($P$2/$S$2*SIN(A685*PI()/180))*180/PI()</f>
        <v>10.8695151351585</v>
      </c>
      <c r="D685" s="33" t="n">
        <f aca="false">(P$2^2*(PI()*U$2/30)*SIN(A685*PI()/180)*COS(A685*PI()/180)/SQRT(S$2^2-P$2^2*SIN(A685*PI()/180)^2)+P$2*(PI()*U$2/30)*SIN(A685*PI()/180))/1000</f>
        <v>18.0551432695973</v>
      </c>
      <c r="E685" s="35" t="n">
        <f aca="false">-1*(PI()^2*U$2^2*P$2*COS(PI()*A685/180)/900+SQRT(2)*PI()^2*U$2^2*P$2^2*(4*(2*S$2^2-P$2^2)*COS(PI()*A685/90)+P$2^2*(COS(PI()*A685/45)+3))/(3600*(P$2^2*COS(PI()*A685/90)+2*S$2^2-P$2^2)^(3/2)))/1000</f>
        <v>23663.9968382868</v>
      </c>
      <c r="F685" s="33" t="n">
        <f aca="false">E685/1000</f>
        <v>23.6639968382868</v>
      </c>
      <c r="G685" s="35" t="n">
        <f aca="false">$W$2*E685</f>
        <v>10648.7985772291</v>
      </c>
      <c r="H685" s="33" t="n">
        <f aca="false">E685*TAN(C685*PI()/180)</f>
        <v>4543.91126419455</v>
      </c>
      <c r="I685" s="35" t="n">
        <f aca="false">$W$2*H685</f>
        <v>2044.76006888755</v>
      </c>
      <c r="J685" s="36" t="n">
        <v>0.68325</v>
      </c>
      <c r="K685" s="35" t="n">
        <f aca="false">(J685-1)/10*$R$2^2*PI()/4</f>
        <v>-258.82537293369</v>
      </c>
      <c r="L685" s="35" t="n">
        <f aca="false">G685+K685</f>
        <v>10389.9732042954</v>
      </c>
      <c r="M685" s="37" t="n">
        <f aca="false">L685*TAN(C685*PI()/180)</f>
        <v>1995.06096118526</v>
      </c>
      <c r="N685" s="31"/>
    </row>
    <row r="686" customFormat="false" ht="12.75" hidden="false" customHeight="false" outlineLevel="0" collapsed="false">
      <c r="A686" s="32" t="n">
        <f aca="false">A685+1</f>
        <v>502</v>
      </c>
      <c r="B686" s="33" t="n">
        <f aca="false">S$2+P$2-SQRT(S$2^2-P$2^2*SIN(A686*PI()/180)^2)-P$2*COS(A686*PI()/180)</f>
        <v>77.9635438121241</v>
      </c>
      <c r="C686" s="34" t="n">
        <f aca="false">ASIN($P$2/$S$2*SIN(A686*PI()/180))*180/PI()</f>
        <v>10.6308239484308</v>
      </c>
      <c r="D686" s="33" t="n">
        <f aca="false">(P$2^2*(PI()*U$2/30)*SIN(A686*PI()/180)*COS(A686*PI()/180)/SQRT(S$2^2-P$2^2*SIN(A686*PI()/180)^2)+P$2*(PI()*U$2/30)*SIN(A686*PI()/180))/1000</f>
        <v>17.5909165032093</v>
      </c>
      <c r="E686" s="35" t="n">
        <f aca="false">-1*(PI()^2*U$2^2*P$2*COS(PI()*A686/180)/900+SQRT(2)*PI()^2*U$2^2*P$2^2*(4*(2*S$2^2-P$2^2)*COS(PI()*A686/90)+P$2^2*(COS(PI()*A686/45)+3))/(3600*(P$2^2*COS(PI()*A686/90)+2*S$2^2-P$2^2)^(3/2)))/1000</f>
        <v>23686.4408006592</v>
      </c>
      <c r="F686" s="33" t="n">
        <f aca="false">E686/1000</f>
        <v>23.6864408006592</v>
      </c>
      <c r="G686" s="35" t="n">
        <f aca="false">$W$2*E686</f>
        <v>10658.8983602966</v>
      </c>
      <c r="H686" s="33" t="n">
        <f aca="false">E686*TAN(C686*PI()/180)</f>
        <v>4445.98734870535</v>
      </c>
      <c r="I686" s="35" t="n">
        <f aca="false">$W$2*H686</f>
        <v>2000.69430691741</v>
      </c>
      <c r="J686" s="36" t="n">
        <v>0.66925</v>
      </c>
      <c r="K686" s="35" t="n">
        <f aca="false">(J686-1)/10*$R$2^2*PI()/4</f>
        <v>-270.265168422472</v>
      </c>
      <c r="L686" s="35" t="n">
        <f aca="false">G686+K686</f>
        <v>10388.6331918742</v>
      </c>
      <c r="M686" s="37" t="n">
        <f aca="false">L686*TAN(C686*PI()/180)</f>
        <v>1949.96505089645</v>
      </c>
      <c r="N686" s="31"/>
    </row>
    <row r="687" customFormat="false" ht="12.75" hidden="false" customHeight="false" outlineLevel="0" collapsed="false">
      <c r="A687" s="32" t="n">
        <f aca="false">A686+1</f>
        <v>503</v>
      </c>
      <c r="B687" s="33" t="n">
        <f aca="false">S$2+P$2-SQRT(S$2^2-P$2^2*SIN(A687*PI()/180)^2)-P$2*COS(A687*PI()/180)</f>
        <v>78.3039091671022</v>
      </c>
      <c r="C687" s="34" t="n">
        <f aca="false">ASIN($P$2/$S$2*SIN(A687*PI()/180))*180/PI()</f>
        <v>10.3890458785511</v>
      </c>
      <c r="D687" s="33" t="n">
        <f aca="false">(P$2^2*(PI()*U$2/30)*SIN(A687*PI()/180)*COS(A687*PI()/180)/SQRT(S$2^2-P$2^2*SIN(A687*PI()/180)^2)+P$2*(PI()*U$2/30)*SIN(A687*PI()/180))/1000</f>
        <v>17.1262895087564</v>
      </c>
      <c r="E687" s="35" t="n">
        <f aca="false">-1*(PI()^2*U$2^2*P$2*COS(PI()*A687/180)/900+SQRT(2)*PI()^2*U$2^2*P$2^2*(4*(2*S$2^2-P$2^2)*COS(PI()*A687/90)+P$2^2*(COS(PI()*A687/45)+3))/(3600*(P$2^2*COS(PI()*A687/90)+2*S$2^2-P$2^2)^(3/2)))/1000</f>
        <v>23704.8651758665</v>
      </c>
      <c r="F687" s="33" t="n">
        <f aca="false">E687/1000</f>
        <v>23.7048651758665</v>
      </c>
      <c r="G687" s="35" t="n">
        <f aca="false">$W$2*E687</f>
        <v>10667.1893291399</v>
      </c>
      <c r="H687" s="33" t="n">
        <f aca="false">E687*TAN(C687*PI()/180)</f>
        <v>4345.97237108781</v>
      </c>
      <c r="I687" s="35" t="n">
        <f aca="false">$W$2*H687</f>
        <v>1955.68756698951</v>
      </c>
      <c r="J687" s="36" t="n">
        <v>0.71125</v>
      </c>
      <c r="K687" s="35" t="n">
        <f aca="false">(J687-1)/10*$R$2^2*PI()/4</f>
        <v>-235.945781956126</v>
      </c>
      <c r="L687" s="35" t="n">
        <f aca="false">G687+K687</f>
        <v>10431.2435471838</v>
      </c>
      <c r="M687" s="37" t="n">
        <f aca="false">L687*TAN(C687*PI()/180)</f>
        <v>1912.43003981741</v>
      </c>
      <c r="N687" s="31"/>
    </row>
    <row r="688" customFormat="false" ht="12.75" hidden="false" customHeight="false" outlineLevel="0" collapsed="false">
      <c r="A688" s="32" t="n">
        <f aca="false">A687+1</f>
        <v>504</v>
      </c>
      <c r="B688" s="33" t="n">
        <f aca="false">S$2+P$2-SQRT(S$2^2-P$2^2*SIN(A688*PI()/180)^2)-P$2*COS(A688*PI()/180)</f>
        <v>78.6351608917346</v>
      </c>
      <c r="C688" s="34" t="n">
        <f aca="false">ASIN($P$2/$S$2*SIN(A688*PI()/180))*180/PI()</f>
        <v>10.1442574277089</v>
      </c>
      <c r="D688" s="33" t="n">
        <f aca="false">(P$2^2*(PI()*U$2/30)*SIN(A688*PI()/180)*COS(A688*PI()/180)/SQRT(S$2^2-P$2^2*SIN(A688*PI()/180)^2)+P$2*(PI()*U$2/30)*SIN(A688*PI()/180))/1000</f>
        <v>16.6613384692469</v>
      </c>
      <c r="E688" s="35" t="n">
        <f aca="false">-1*(PI()^2*U$2^2*P$2*COS(PI()*A688/180)/900+SQRT(2)*PI()^2*U$2^2*P$2^2*(4*(2*S$2^2-P$2^2)*COS(PI()*A688/90)+P$2^2*(COS(PI()*A688/45)+3))/(3600*(P$2^2*COS(PI()*A688/90)+2*S$2^2-P$2^2)^(3/2)))/1000</f>
        <v>23719.5374925513</v>
      </c>
      <c r="F688" s="33" t="n">
        <f aca="false">E688/1000</f>
        <v>23.7195374925513</v>
      </c>
      <c r="G688" s="35" t="n">
        <f aca="false">$W$2*E688</f>
        <v>10673.7918716481</v>
      </c>
      <c r="H688" s="33" t="n">
        <f aca="false">E688*TAN(C688*PI()/180)</f>
        <v>4243.99895525602</v>
      </c>
      <c r="I688" s="35" t="n">
        <f aca="false">$W$2*H688</f>
        <v>1909.79952986521</v>
      </c>
      <c r="J688" s="36" t="n">
        <v>0.69725</v>
      </c>
      <c r="K688" s="35" t="n">
        <f aca="false">(J688-1)/10*$R$2^2*PI()/4</f>
        <v>-247.385577444908</v>
      </c>
      <c r="L688" s="35" t="n">
        <f aca="false">G688+K688</f>
        <v>10426.4062942032</v>
      </c>
      <c r="M688" s="37" t="n">
        <f aca="false">L688*TAN(C688*PI()/180)</f>
        <v>1865.53626661434</v>
      </c>
      <c r="N688" s="31"/>
    </row>
    <row r="689" customFormat="false" ht="12.75" hidden="false" customHeight="false" outlineLevel="0" collapsed="false">
      <c r="A689" s="32" t="n">
        <f aca="false">A688+1</f>
        <v>505</v>
      </c>
      <c r="B689" s="33" t="n">
        <f aca="false">S$2+P$2-SQRT(S$2^2-P$2^2*SIN(A689*PI()/180)^2)-P$2*COS(A689*PI()/180)</f>
        <v>78.9572933366122</v>
      </c>
      <c r="C689" s="34" t="n">
        <f aca="false">ASIN($P$2/$S$2*SIN(A689*PI()/180))*180/PI()</f>
        <v>9.89653559185604</v>
      </c>
      <c r="D689" s="33" t="n">
        <f aca="false">(P$2^2*(PI()*U$2/30)*SIN(A689*PI()/180)*COS(A689*PI()/180)/SQRT(S$2^2-P$2^2*SIN(A689*PI()/180)^2)+P$2*(PI()*U$2/30)*SIN(A689*PI()/180))/1000</f>
        <v>16.196134380344</v>
      </c>
      <c r="E689" s="35" t="n">
        <f aca="false">-1*(PI()^2*U$2^2*P$2*COS(PI()*A689/180)/900+SQRT(2)*PI()^2*U$2^2*P$2^2*(4*(2*S$2^2-P$2^2)*COS(PI()*A689/90)+P$2^2*(COS(PI()*A689/45)+3))/(3600*(P$2^2*COS(PI()*A689/90)+2*S$2^2-P$2^2)^(3/2)))/1000</f>
        <v>23730.7192944395</v>
      </c>
      <c r="F689" s="33" t="n">
        <f aca="false">E689/1000</f>
        <v>23.7307192944395</v>
      </c>
      <c r="G689" s="35" t="n">
        <f aca="false">$W$2*E689</f>
        <v>10678.8236824978</v>
      </c>
      <c r="H689" s="33" t="n">
        <f aca="false">E689*TAN(C689*PI()/180)</f>
        <v>4140.1949501754</v>
      </c>
      <c r="I689" s="35" t="n">
        <f aca="false">$W$2*H689</f>
        <v>1863.08772757893</v>
      </c>
      <c r="J689" s="36" t="n">
        <v>0.72525</v>
      </c>
      <c r="K689" s="35" t="n">
        <f aca="false">(J689-1)/10*$R$2^2*PI()/4</f>
        <v>-224.505986467344</v>
      </c>
      <c r="L689" s="35" t="n">
        <f aca="false">G689+K689</f>
        <v>10454.3176960304</v>
      </c>
      <c r="M689" s="37" t="n">
        <f aca="false">L689*TAN(C689*PI()/180)</f>
        <v>1823.91914866131</v>
      </c>
      <c r="N689" s="31"/>
    </row>
    <row r="690" customFormat="false" ht="12.75" hidden="false" customHeight="false" outlineLevel="0" collapsed="false">
      <c r="A690" s="32" t="n">
        <f aca="false">A689+1</f>
        <v>506</v>
      </c>
      <c r="B690" s="33" t="n">
        <f aca="false">S$2+P$2-SQRT(S$2^2-P$2^2*SIN(A690*PI()/180)^2)-P$2*COS(A690*PI()/180)</f>
        <v>79.2703021945141</v>
      </c>
      <c r="C690" s="34" t="n">
        <f aca="false">ASIN($P$2/$S$2*SIN(A690*PI()/180))*180/PI()</f>
        <v>9.64595783274047</v>
      </c>
      <c r="D690" s="33" t="n">
        <f aca="false">(P$2^2*(PI()*U$2/30)*SIN(A690*PI()/180)*COS(A690*PI()/180)/SQRT(S$2^2-P$2^2*SIN(A690*PI()/180)^2)+P$2*(PI()*U$2/30)*SIN(A690*PI()/180))/1000</f>
        <v>15.7307431698149</v>
      </c>
      <c r="E690" s="35" t="n">
        <f aca="false">-1*(PI()^2*U$2^2*P$2*COS(PI()*A690/180)/900+SQRT(2)*PI()^2*U$2^2*P$2^2*(4*(2*S$2^2-P$2^2)*COS(PI()*A690/90)+P$2^2*(COS(PI()*A690/45)+3))/(3600*(P$2^2*COS(PI()*A690/90)+2*S$2^2-P$2^2)^(3/2)))/1000</f>
        <v>23738.6659298577</v>
      </c>
      <c r="F690" s="33" t="n">
        <f aca="false">E690/1000</f>
        <v>23.7386659298577</v>
      </c>
      <c r="G690" s="35" t="n">
        <f aca="false">$W$2*E690</f>
        <v>10682.399668436</v>
      </c>
      <c r="H690" s="33" t="n">
        <f aca="false">E690*TAN(C690*PI()/180)</f>
        <v>4034.68333682608</v>
      </c>
      <c r="I690" s="35" t="n">
        <f aca="false">$W$2*H690</f>
        <v>1815.60750157174</v>
      </c>
      <c r="J690" s="36" t="n">
        <v>0.73925</v>
      </c>
      <c r="K690" s="35" t="n">
        <f aca="false">(J690-1)/10*$R$2^2*PI()/4</f>
        <v>-213.066190978562</v>
      </c>
      <c r="L690" s="35" t="n">
        <f aca="false">G690+K690</f>
        <v>10469.3334774574</v>
      </c>
      <c r="M690" s="37" t="n">
        <f aca="false">L690*TAN(C690*PI()/180)</f>
        <v>1779.3942361371</v>
      </c>
      <c r="N690" s="31"/>
    </row>
    <row r="691" customFormat="false" ht="12.75" hidden="false" customHeight="false" outlineLevel="0" collapsed="false">
      <c r="A691" s="32" t="n">
        <f aca="false">A690+1</f>
        <v>507</v>
      </c>
      <c r="B691" s="33" t="n">
        <f aca="false">S$2+P$2-SQRT(S$2^2-P$2^2*SIN(A691*PI()/180)^2)-P$2*COS(A691*PI()/180)</f>
        <v>79.5741844022404</v>
      </c>
      <c r="C691" s="34" t="n">
        <f aca="false">ASIN($P$2/$S$2*SIN(A691*PI()/180))*180/PI()</f>
        <v>9.39260205094691</v>
      </c>
      <c r="D691" s="33" t="n">
        <f aca="false">(P$2^2*(PI()*U$2/30)*SIN(A691*PI()/180)*COS(A691*PI()/180)/SQRT(S$2^2-P$2^2*SIN(A691*PI()/180)^2)+P$2*(PI()*U$2/30)*SIN(A691*PI()/180))/1000</f>
        <v>15.2652258209046</v>
      </c>
      <c r="E691" s="35" t="n">
        <f aca="false">-1*(PI()^2*U$2^2*P$2*COS(PI()*A691/180)/900+SQRT(2)*PI()^2*U$2^2*P$2^2*(4*(2*S$2^2-P$2^2)*COS(PI()*A691/90)+P$2^2*(COS(PI()*A691/45)+3))/(3600*(P$2^2*COS(PI()*A691/90)+2*S$2^2-P$2^2)^(3/2)))/1000</f>
        <v>23743.6263617455</v>
      </c>
      <c r="F691" s="33" t="n">
        <f aca="false">E691/1000</f>
        <v>23.7436263617455</v>
      </c>
      <c r="G691" s="35" t="n">
        <f aca="false">$W$2*E691</f>
        <v>10684.6318627855</v>
      </c>
      <c r="H691" s="33" t="n">
        <f aca="false">E691*TAN(C691*PI()/180)</f>
        <v>3927.58215787781</v>
      </c>
      <c r="I691" s="35" t="n">
        <f aca="false">$W$2*H691</f>
        <v>1767.41197104502</v>
      </c>
      <c r="J691" s="36" t="n">
        <v>0.72525</v>
      </c>
      <c r="K691" s="35" t="n">
        <f aca="false">(J691-1)/10*$R$2^2*PI()/4</f>
        <v>-224.505986467344</v>
      </c>
      <c r="L691" s="35" t="n">
        <f aca="false">G691+K691</f>
        <v>10460.1258763181</v>
      </c>
      <c r="M691" s="37" t="n">
        <f aca="false">L691*TAN(C691*PI()/180)</f>
        <v>1730.27502770907</v>
      </c>
      <c r="N691" s="31"/>
    </row>
    <row r="692" customFormat="false" ht="12.75" hidden="false" customHeight="false" outlineLevel="0" collapsed="false">
      <c r="A692" s="32" t="n">
        <f aca="false">A691+1</f>
        <v>508</v>
      </c>
      <c r="B692" s="33" t="n">
        <f aca="false">S$2+P$2-SQRT(S$2^2-P$2^2*SIN(A692*PI()/180)^2)-P$2*COS(A692*PI()/180)</f>
        <v>79.8689380448994</v>
      </c>
      <c r="C692" s="34" t="n">
        <f aca="false">ASIN($P$2/$S$2*SIN(A692*PI()/180))*180/PI()</f>
        <v>9.13654655994577</v>
      </c>
      <c r="D692" s="33" t="n">
        <f aca="false">(P$2^2*(PI()*U$2/30)*SIN(A692*PI()/180)*COS(A692*PI()/180)/SQRT(S$2^2-P$2^2*SIN(A692*PI()/180)^2)+P$2*(PI()*U$2/30)*SIN(A692*PI()/180))/1000</f>
        <v>14.7996384992414</v>
      </c>
      <c r="E692" s="35" t="n">
        <f aca="false">-1*(PI()^2*U$2^2*P$2*COS(PI()*A692/180)/900+SQRT(2)*PI()^2*U$2^2*P$2^2*(4*(2*S$2^2-P$2^2)*COS(PI()*A692/90)+P$2^2*(COS(PI()*A692/45)+3))/(3600*(P$2^2*COS(PI()*A692/90)+2*S$2^2-P$2^2)^(3/2)))/1000</f>
        <v>23745.8429972537</v>
      </c>
      <c r="F692" s="33" t="n">
        <f aca="false">E692/1000</f>
        <v>23.7458429972537</v>
      </c>
      <c r="G692" s="35" t="n">
        <f aca="false">$W$2*E692</f>
        <v>10685.6293487642</v>
      </c>
      <c r="H692" s="33" t="n">
        <f aca="false">E692*TAN(C692*PI()/180)</f>
        <v>3819.00446908542</v>
      </c>
      <c r="I692" s="35" t="n">
        <f aca="false">$W$2*H692</f>
        <v>1718.55201108844</v>
      </c>
      <c r="J692" s="36" t="n">
        <v>0.72525</v>
      </c>
      <c r="K692" s="35" t="n">
        <f aca="false">(J692-1)/10*$R$2^2*PI()/4</f>
        <v>-224.505986467344</v>
      </c>
      <c r="L692" s="35" t="n">
        <f aca="false">G692+K692</f>
        <v>10461.1233622968</v>
      </c>
      <c r="M692" s="37" t="n">
        <f aca="false">L692*TAN(C692*PI()/180)</f>
        <v>1682.44508636253</v>
      </c>
      <c r="N692" s="31"/>
    </row>
    <row r="693" customFormat="false" ht="12.75" hidden="false" customHeight="false" outlineLevel="0" collapsed="false">
      <c r="A693" s="32" t="n">
        <f aca="false">A692+1</f>
        <v>509</v>
      </c>
      <c r="B693" s="33" t="n">
        <f aca="false">S$2+P$2-SQRT(S$2^2-P$2^2*SIN(A693*PI()/180)^2)-P$2*COS(A693*PI()/180)</f>
        <v>80.1545622627149</v>
      </c>
      <c r="C693" s="34" t="n">
        <f aca="false">ASIN($P$2/$S$2*SIN(A693*PI()/180))*180/PI()</f>
        <v>8.87787006114994</v>
      </c>
      <c r="D693" s="33" t="n">
        <f aca="false">(P$2^2*(PI()*U$2/30)*SIN(A693*PI()/180)*COS(A693*PI()/180)/SQRT(S$2^2-P$2^2*SIN(A693*PI()/180)^2)+P$2*(PI()*U$2/30)*SIN(A693*PI()/180))/1000</f>
        <v>14.334032682899</v>
      </c>
      <c r="E693" s="35" t="n">
        <f aca="false">-1*(PI()^2*U$2^2*P$2*COS(PI()*A693/180)/900+SQRT(2)*PI()^2*U$2^2*P$2^2*(4*(2*S$2^2-P$2^2)*COS(PI()*A693/90)+P$2^2*(COS(PI()*A693/45)+3))/(3600*(P$2^2*COS(PI()*A693/90)+2*S$2^2-P$2^2)^(3/2)))/1000</f>
        <v>23745.5515359827</v>
      </c>
      <c r="F693" s="33" t="n">
        <f aca="false">E693/1000</f>
        <v>23.7455515359827</v>
      </c>
      <c r="G693" s="35" t="n">
        <f aca="false">$W$2*E693</f>
        <v>10685.4981911922</v>
      </c>
      <c r="H693" s="33" t="n">
        <f aca="false">E693*TAN(C693*PI()/180)</f>
        <v>3709.05831139186</v>
      </c>
      <c r="I693" s="35" t="n">
        <f aca="false">$W$2*H693</f>
        <v>1669.07624012634</v>
      </c>
      <c r="J693" s="36" t="n">
        <v>0.73925</v>
      </c>
      <c r="K693" s="35" t="n">
        <f aca="false">(J693-1)/10*$R$2^2*PI()/4</f>
        <v>-213.066190978562</v>
      </c>
      <c r="L693" s="35" t="n">
        <f aca="false">G693+K693</f>
        <v>10472.4320002137</v>
      </c>
      <c r="M693" s="37" t="n">
        <f aca="false">L693*TAN(C693*PI()/180)</f>
        <v>1635.79527272795</v>
      </c>
      <c r="N693" s="31"/>
    </row>
    <row r="694" customFormat="false" ht="12.75" hidden="false" customHeight="false" outlineLevel="0" collapsed="false">
      <c r="A694" s="32" t="n">
        <f aca="false">A693+1</f>
        <v>510</v>
      </c>
      <c r="B694" s="33" t="n">
        <f aca="false">S$2+P$2-SQRT(S$2^2-P$2^2*SIN(A694*PI()/180)^2)-P$2*COS(A694*PI()/180)</f>
        <v>80.4310571604119</v>
      </c>
      <c r="C694" s="34" t="n">
        <f aca="false">ASIN($P$2/$S$2*SIN(A694*PI()/180))*180/PI()</f>
        <v>8.61665161997514</v>
      </c>
      <c r="D694" s="33" t="n">
        <f aca="false">(P$2^2*(PI()*U$2/30)*SIN(A694*PI()/180)*COS(A694*PI()/180)/SQRT(S$2^2-P$2^2*SIN(A694*PI()/180)^2)+P$2*(PI()*U$2/30)*SIN(A694*PI()/180))/1000</f>
        <v>13.8684552952603</v>
      </c>
      <c r="E694" s="35" t="n">
        <f aca="false">-1*(PI()^2*U$2^2*P$2*COS(PI()*A694/180)/900+SQRT(2)*PI()^2*U$2^2*P$2^2*(4*(2*S$2^2-P$2^2)*COS(PI()*A694/90)+P$2^2*(COS(PI()*A694/45)+3))/(3600*(P$2^2*COS(PI()*A694/90)+2*S$2^2-P$2^2)^(3/2)))/1000</f>
        <v>23742.9808358947</v>
      </c>
      <c r="F694" s="33" t="n">
        <f aca="false">E694/1000</f>
        <v>23.7429808358947</v>
      </c>
      <c r="G694" s="35" t="n">
        <f aca="false">$W$2*E694</f>
        <v>10684.3413761526</v>
      </c>
      <c r="H694" s="33" t="n">
        <f aca="false">E694*TAN(C694*PI()/180)</f>
        <v>3597.84670271125</v>
      </c>
      <c r="I694" s="35" t="n">
        <f aca="false">$W$2*H694</f>
        <v>1619.03101622006</v>
      </c>
      <c r="J694" s="36" t="n">
        <v>0.73925</v>
      </c>
      <c r="K694" s="35" t="n">
        <f aca="false">(J694-1)/10*$R$2^2*PI()/4</f>
        <v>-213.066190978562</v>
      </c>
      <c r="L694" s="35" t="n">
        <f aca="false">G694+K694</f>
        <v>10471.2751851741</v>
      </c>
      <c r="M694" s="37" t="n">
        <f aca="false">L694*TAN(C694*PI()/180)</f>
        <v>1586.74444285466</v>
      </c>
      <c r="N694" s="31"/>
    </row>
    <row r="695" customFormat="false" ht="12.75" hidden="false" customHeight="false" outlineLevel="0" collapsed="false">
      <c r="A695" s="32" t="n">
        <f aca="false">A694+1</f>
        <v>511</v>
      </c>
      <c r="B695" s="33" t="n">
        <f aca="false">S$2+P$2-SQRT(S$2^2-P$2^2*SIN(A695*PI()/180)^2)-P$2*COS(A695*PI()/180)</f>
        <v>80.6984237192314</v>
      </c>
      <c r="C695" s="34" t="n">
        <f aca="false">ASIN($P$2/$S$2*SIN(A695*PI()/180))*180/PI()</f>
        <v>8.35297064289763</v>
      </c>
      <c r="D695" s="33" t="n">
        <f aca="false">(P$2^2*(PI()*U$2/30)*SIN(A695*PI()/180)*COS(A695*PI()/180)/SQRT(S$2^2-P$2^2*SIN(A695*PI()/180)^2)+P$2*(PI()*U$2/30)*SIN(A695*PI()/180))/1000</f>
        <v>13.4029488403442</v>
      </c>
      <c r="E695" s="35" t="n">
        <f aca="false">-1*(PI()^2*U$2^2*P$2*COS(PI()*A695/180)/900+SQRT(2)*PI()^2*U$2^2*P$2^2*(4*(2*S$2^2-P$2^2)*COS(PI()*A695/90)+P$2^2*(COS(PI()*A695/45)+3))/(3600*(P$2^2*COS(PI()*A695/90)+2*S$2^2-P$2^2)^(3/2)))/1000</f>
        <v>23738.3527959139</v>
      </c>
      <c r="F695" s="33" t="n">
        <f aca="false">E695/1000</f>
        <v>23.7383527959139</v>
      </c>
      <c r="G695" s="35" t="n">
        <f aca="false">$W$2*E695</f>
        <v>10682.2587581613</v>
      </c>
      <c r="H695" s="33" t="n">
        <f aca="false">E695*TAN(C695*PI()/180)</f>
        <v>3485.46764835859</v>
      </c>
      <c r="I695" s="35" t="n">
        <f aca="false">$W$2*H695</f>
        <v>1568.46044176136</v>
      </c>
      <c r="J695" s="36" t="n">
        <v>0.75325</v>
      </c>
      <c r="K695" s="35" t="n">
        <f aca="false">(J695-1)/10*$R$2^2*PI()/4</f>
        <v>-201.626395489781</v>
      </c>
      <c r="L695" s="35" t="n">
        <f aca="false">G695+K695</f>
        <v>10480.6323626715</v>
      </c>
      <c r="M695" s="37" t="n">
        <f aca="false">L695*TAN(C695*PI()/180)</f>
        <v>1538.85593278062</v>
      </c>
      <c r="N695" s="31"/>
    </row>
    <row r="696" customFormat="false" ht="12.75" hidden="false" customHeight="false" outlineLevel="0" collapsed="false">
      <c r="A696" s="32" t="n">
        <f aca="false">A695+1</f>
        <v>512</v>
      </c>
      <c r="B696" s="33" t="n">
        <f aca="false">S$2+P$2-SQRT(S$2^2-P$2^2*SIN(A696*PI()/180)^2)-P$2*COS(A696*PI()/180)</f>
        <v>80.9566637116211</v>
      </c>
      <c r="C696" s="34" t="n">
        <f aca="false">ASIN($P$2/$S$2*SIN(A696*PI()/180))*180/PI()</f>
        <v>8.08690685549956</v>
      </c>
      <c r="D696" s="33" t="n">
        <f aca="false">(P$2^2*(PI()*U$2/30)*SIN(A696*PI()/180)*COS(A696*PI()/180)/SQRT(S$2^2-P$2^2*SIN(A696*PI()/180)^2)+P$2*(PI()*U$2/30)*SIN(A696*PI()/180))/1000</f>
        <v>12.9375515402793</v>
      </c>
      <c r="E696" s="35" t="n">
        <f aca="false">-1*(PI()^2*U$2^2*P$2*COS(PI()*A696/180)/900+SQRT(2)*PI()^2*U$2^2*P$2^2*(4*(2*S$2^2-P$2^2)*COS(PI()*A696/90)+P$2^2*(COS(PI()*A696/45)+3))/(3600*(P$2^2*COS(PI()*A696/90)+2*S$2^2-P$2^2)^(3/2)))/1000</f>
        <v>23731.882254218</v>
      </c>
      <c r="F696" s="33" t="n">
        <f aca="false">E696/1000</f>
        <v>23.731882254218</v>
      </c>
      <c r="G696" s="35" t="n">
        <f aca="false">$W$2*E696</f>
        <v>10679.3470143981</v>
      </c>
      <c r="H696" s="33" t="n">
        <f aca="false">E696*TAN(C696*PI()/180)</f>
        <v>3372.0141690928</v>
      </c>
      <c r="I696" s="35" t="n">
        <f aca="false">$W$2*H696</f>
        <v>1517.40637609176</v>
      </c>
      <c r="J696" s="36" t="n">
        <v>0.72525</v>
      </c>
      <c r="K696" s="35" t="n">
        <f aca="false">(J696-1)/10*$R$2^2*PI()/4</f>
        <v>-224.505986467344</v>
      </c>
      <c r="L696" s="35" t="n">
        <f aca="false">G696+K696</f>
        <v>10454.8410279308</v>
      </c>
      <c r="M696" s="37" t="n">
        <f aca="false">L696*TAN(C696*PI()/180)</f>
        <v>1485.5067838342</v>
      </c>
      <c r="N696" s="31"/>
    </row>
    <row r="697" customFormat="false" ht="12.75" hidden="false" customHeight="false" outlineLevel="0" collapsed="false">
      <c r="A697" s="32" t="n">
        <f aca="false">A696+1</f>
        <v>513</v>
      </c>
      <c r="B697" s="33" t="n">
        <f aca="false">S$2+P$2-SQRT(S$2^2-P$2^2*SIN(A697*PI()/180)^2)-P$2*COS(A697*PI()/180)</f>
        <v>81.2057796186398</v>
      </c>
      <c r="C697" s="34" t="n">
        <f aca="false">ASIN($P$2/$S$2*SIN(A697*PI()/180))*180/PI()</f>
        <v>7.81854028149078</v>
      </c>
      <c r="D697" s="33" t="n">
        <f aca="false">(P$2^2*(PI()*U$2/30)*SIN(A697*PI()/180)*COS(A697*PI()/180)/SQRT(S$2^2-P$2^2*SIN(A697*PI()/180)^2)+P$2*(PI()*U$2/30)*SIN(A697*PI()/180))/1000</f>
        <v>12.4722974746267</v>
      </c>
      <c r="E697" s="35" t="n">
        <f aca="false">-1*(PI()^2*U$2^2*P$2*COS(PI()*A697/180)/900+SQRT(2)*PI()^2*U$2^2*P$2^2*(4*(2*S$2^2-P$2^2)*COS(PI()*A697/90)+P$2^2*(COS(PI()*A697/45)+3))/(3600*(P$2^2*COS(PI()*A697/90)+2*S$2^2-P$2^2)^(3/2)))/1000</f>
        <v>23723.7769012182</v>
      </c>
      <c r="F697" s="33" t="n">
        <f aca="false">E697/1000</f>
        <v>23.7237769012182</v>
      </c>
      <c r="G697" s="35" t="n">
        <f aca="false">$W$2*E697</f>
        <v>10675.6996055482</v>
      </c>
      <c r="H697" s="33" t="n">
        <f aca="false">E697*TAN(C697*PI()/180)</f>
        <v>3257.57434574779</v>
      </c>
      <c r="I697" s="35" t="n">
        <f aca="false">$W$2*H697</f>
        <v>1465.90845558651</v>
      </c>
      <c r="J697" s="36" t="n">
        <v>0.75325</v>
      </c>
      <c r="K697" s="35" t="n">
        <f aca="false">(J697-1)/10*$R$2^2*PI()/4</f>
        <v>-201.626395489781</v>
      </c>
      <c r="L697" s="35" t="n">
        <f aca="false">G697+K697</f>
        <v>10474.0732100584</v>
      </c>
      <c r="M697" s="37" t="n">
        <f aca="false">L697*TAN(C697*PI()/180)</f>
        <v>1438.22260370432</v>
      </c>
      <c r="N697" s="31"/>
    </row>
    <row r="698" customFormat="false" ht="12.75" hidden="false" customHeight="false" outlineLevel="0" collapsed="false">
      <c r="A698" s="32" t="n">
        <f aca="false">A697+1</f>
        <v>514</v>
      </c>
      <c r="B698" s="33" t="n">
        <f aca="false">S$2+P$2-SQRT(S$2^2-P$2^2*SIN(A698*PI()/180)^2)-P$2*COS(A698*PI()/180)</f>
        <v>81.4457745501094</v>
      </c>
      <c r="C698" s="34" t="n">
        <f aca="false">ASIN($P$2/$S$2*SIN(A698*PI()/180))*180/PI()</f>
        <v>7.54795122269267</v>
      </c>
      <c r="D698" s="33" t="n">
        <f aca="false">(P$2^2*(PI()*U$2/30)*SIN(A698*PI()/180)*COS(A698*PI()/180)/SQRT(S$2^2-P$2^2*SIN(A698*PI()/180)^2)+P$2*(PI()*U$2/30)*SIN(A698*PI()/180))/1000</f>
        <v>12.0072167212722</v>
      </c>
      <c r="E698" s="35" t="n">
        <f aca="false">-1*(PI()^2*U$2^2*P$2*COS(PI()*A698/180)/900+SQRT(2)*PI()^2*U$2^2*P$2^2*(4*(2*S$2^2-P$2^2)*COS(PI()*A698/90)+P$2^2*(COS(PI()*A698/45)+3))/(3600*(P$2^2*COS(PI()*A698/90)+2*S$2^2-P$2^2)^(3/2)))/1000</f>
        <v>23714.2372062238</v>
      </c>
      <c r="F698" s="33" t="n">
        <f aca="false">E698/1000</f>
        <v>23.7142372062238</v>
      </c>
      <c r="G698" s="35" t="n">
        <f aca="false">$W$2*E698</f>
        <v>10671.4067428007</v>
      </c>
      <c r="H698" s="33" t="n">
        <f aca="false">E698*TAN(C698*PI()/180)</f>
        <v>3142.23137943861</v>
      </c>
      <c r="I698" s="35" t="n">
        <f aca="false">$W$2*H698</f>
        <v>1414.00412074737</v>
      </c>
      <c r="J698" s="36" t="n">
        <v>0.75325</v>
      </c>
      <c r="K698" s="35" t="n">
        <f aca="false">(J698-1)/10*$R$2^2*PI()/4</f>
        <v>-201.626395489781</v>
      </c>
      <c r="L698" s="35" t="n">
        <f aca="false">G698+K698</f>
        <v>10469.7803473109</v>
      </c>
      <c r="M698" s="37" t="n">
        <f aca="false">L698*TAN(C698*PI()/180)</f>
        <v>1387.28781605153</v>
      </c>
      <c r="N698" s="31"/>
    </row>
    <row r="699" customFormat="false" ht="12.75" hidden="false" customHeight="false" outlineLevel="0" collapsed="false">
      <c r="A699" s="32" t="n">
        <f aca="false">A698+1</f>
        <v>515</v>
      </c>
      <c r="B699" s="33" t="n">
        <f aca="false">S$2+P$2-SQRT(S$2^2-P$2^2*SIN(A699*PI()/180)^2)-P$2*COS(A699*PI()/180)</f>
        <v>81.6766521675432</v>
      </c>
      <c r="C699" s="34" t="n">
        <f aca="false">ASIN($P$2/$S$2*SIN(A699*PI()/180))*180/PI()</f>
        <v>7.27522023996765</v>
      </c>
      <c r="D699" s="33" t="n">
        <f aca="false">(P$2^2*(PI()*U$2/30)*SIN(A699*PI()/180)*COS(A699*PI()/180)/SQRT(S$2^2-P$2^2*SIN(A699*PI()/180)^2)+P$2*(PI()*U$2/30)*SIN(A699*PI()/180))/1000</f>
        <v>11.5423354986313</v>
      </c>
      <c r="E699" s="35" t="n">
        <f aca="false">-1*(PI()^2*U$2^2*P$2*COS(PI()*A699/180)/900+SQRT(2)*PI()^2*U$2^2*P$2^2*(4*(2*S$2^2-P$2^2)*COS(PI()*A699/90)+P$2^2*(COS(PI()*A699/45)+3))/(3600*(P$2^2*COS(PI()*A699/90)+2*S$2^2-P$2^2)^(3/2)))/1000</f>
        <v>23703.4563567932</v>
      </c>
      <c r="F699" s="33" t="n">
        <f aca="false">E699/1000</f>
        <v>23.7034563567932</v>
      </c>
      <c r="G699" s="35" t="n">
        <f aca="false">$W$2*E699</f>
        <v>10666.5553605569</v>
      </c>
      <c r="H699" s="33" t="n">
        <f aca="false">E699*TAN(C699*PI()/180)</f>
        <v>3026.06366634855</v>
      </c>
      <c r="I699" s="35" t="n">
        <f aca="false">$W$2*H699</f>
        <v>1361.72864985685</v>
      </c>
      <c r="J699" s="36" t="n">
        <v>0.73925</v>
      </c>
      <c r="K699" s="35" t="n">
        <f aca="false">(J699-1)/10*$R$2^2*PI()/4</f>
        <v>-213.066190978562</v>
      </c>
      <c r="L699" s="35" t="n">
        <f aca="false">G699+K699</f>
        <v>10453.4891695784</v>
      </c>
      <c r="M699" s="37" t="n">
        <f aca="false">L699*TAN(C699*PI()/180)</f>
        <v>1334.52789696485</v>
      </c>
      <c r="N699" s="31"/>
    </row>
    <row r="700" customFormat="false" ht="12.75" hidden="false" customHeight="false" outlineLevel="0" collapsed="false">
      <c r="A700" s="32" t="n">
        <f aca="false">A699+1</f>
        <v>516</v>
      </c>
      <c r="B700" s="33" t="n">
        <f aca="false">S$2+P$2-SQRT(S$2^2-P$2^2*SIN(A700*PI()/180)^2)-P$2*COS(A700*PI()/180)</f>
        <v>81.8984166098728</v>
      </c>
      <c r="C700" s="34" t="n">
        <f aca="false">ASIN($P$2/$S$2*SIN(A700*PI()/180))*180/PI()</f>
        <v>7.00042813507656</v>
      </c>
      <c r="D700" s="33" t="n">
        <f aca="false">(P$2^2*(PI()*U$2/30)*SIN(A700*PI()/180)*COS(A700*PI()/180)/SQRT(S$2^2-P$2^2*SIN(A700*PI()/180)^2)+P$2*(PI()*U$2/30)*SIN(A700*PI()/180))/1000</f>
        <v>11.0776763089268</v>
      </c>
      <c r="E700" s="35" t="n">
        <f aca="false">-1*(PI()^2*U$2^2*P$2*COS(PI()*A700/180)/900+SQRT(2)*PI()^2*U$2^2*P$2^2*(4*(2*S$2^2-P$2^2)*COS(PI()*A700/90)+P$2^2*(COS(PI()*A700/45)+3))/(3600*(P$2^2*COS(PI()*A700/90)+2*S$2^2-P$2^2)^(3/2)))/1000</f>
        <v>23691.6202097815</v>
      </c>
      <c r="F700" s="33" t="n">
        <f aca="false">E700/1000</f>
        <v>23.6916202097815</v>
      </c>
      <c r="G700" s="35" t="n">
        <f aca="false">$W$2*E700</f>
        <v>10661.2290944017</v>
      </c>
      <c r="H700" s="33" t="n">
        <f aca="false">E700*TAN(C700*PI()/180)</f>
        <v>2909.14488612605</v>
      </c>
      <c r="I700" s="35" t="n">
        <f aca="false">$W$2*H700</f>
        <v>1309.11519875672</v>
      </c>
      <c r="J700" s="36" t="n">
        <v>0.75325</v>
      </c>
      <c r="K700" s="35" t="n">
        <f aca="false">(J700-1)/10*$R$2^2*PI()/4</f>
        <v>-201.626395489781</v>
      </c>
      <c r="L700" s="35" t="n">
        <f aca="false">G700+K700</f>
        <v>10459.6026989119</v>
      </c>
      <c r="M700" s="37" t="n">
        <f aca="false">L700*TAN(C700*PI()/180)</f>
        <v>1284.35706097833</v>
      </c>
      <c r="N700" s="31"/>
    </row>
    <row r="701" customFormat="false" ht="12.75" hidden="false" customHeight="false" outlineLevel="0" collapsed="false">
      <c r="A701" s="32" t="n">
        <f aca="false">A700+1</f>
        <v>517</v>
      </c>
      <c r="B701" s="33" t="n">
        <f aca="false">S$2+P$2-SQRT(S$2^2-P$2^2*SIN(A701*PI()/180)^2)-P$2*COS(A701*PI()/180)</f>
        <v>82.1110724219936</v>
      </c>
      <c r="C701" s="34" t="n">
        <f aca="false">ASIN($P$2/$S$2*SIN(A701*PI()/180))*180/PI()</f>
        <v>6.72365593344264</v>
      </c>
      <c r="D701" s="33" t="n">
        <f aca="false">(P$2^2*(PI()*U$2/30)*SIN(A701*PI()/180)*COS(A701*PI()/180)/SQRT(S$2^2-P$2^2*SIN(A701*PI()/180)^2)+P$2*(PI()*U$2/30)*SIN(A701*PI()/180))/1000</f>
        <v>10.6132580823199</v>
      </c>
      <c r="E701" s="35" t="n">
        <f aca="false">-1*(PI()^2*U$2^2*P$2*COS(PI()*A701/180)/900+SQRT(2)*PI()^2*U$2^2*P$2^2*(4*(2*S$2^2-P$2^2)*COS(PI()*A701/90)+P$2^2*(COS(PI()*A701/45)+3))/(3600*(P$2^2*COS(PI()*A701/90)+2*S$2^2-P$2^2)^(3/2)))/1000</f>
        <v>23678.9072531081</v>
      </c>
      <c r="F701" s="33" t="n">
        <f aca="false">E701/1000</f>
        <v>23.6789072531081</v>
      </c>
      <c r="G701" s="35" t="n">
        <f aca="false">$W$2*E701</f>
        <v>10655.5082638987</v>
      </c>
      <c r="H701" s="33" t="n">
        <f aca="false">E701*TAN(C701*PI()/180)</f>
        <v>2791.54410294648</v>
      </c>
      <c r="I701" s="35" t="n">
        <f aca="false">$W$2*H701</f>
        <v>1256.19484632592</v>
      </c>
      <c r="J701" s="36" t="n">
        <v>0.75325</v>
      </c>
      <c r="K701" s="35" t="n">
        <f aca="false">(J701-1)/10*$R$2^2*PI()/4</f>
        <v>-201.626395489781</v>
      </c>
      <c r="L701" s="35" t="n">
        <f aca="false">G701+K701</f>
        <v>10453.8818684089</v>
      </c>
      <c r="M701" s="37" t="n">
        <f aca="false">L701*TAN(C701*PI()/180)</f>
        <v>1232.42478931647</v>
      </c>
      <c r="N701" s="31"/>
    </row>
    <row r="702" customFormat="false" ht="12.75" hidden="false" customHeight="false" outlineLevel="0" collapsed="false">
      <c r="A702" s="32" t="n">
        <f aca="false">A701+1</f>
        <v>518</v>
      </c>
      <c r="B702" s="33" t="n">
        <f aca="false">S$2+P$2-SQRT(S$2^2-P$2^2*SIN(A702*PI()/180)^2)-P$2*COS(A702*PI()/180)</f>
        <v>82.3146244861427</v>
      </c>
      <c r="C702" s="34" t="n">
        <f aca="false">ASIN($P$2/$S$2*SIN(A702*PI()/180))*180/PI()</f>
        <v>6.44498486780082</v>
      </c>
      <c r="D702" s="33" t="n">
        <f aca="false">(P$2^2*(PI()*U$2/30)*SIN(A702*PI()/180)*COS(A702*PI()/180)/SQRT(S$2^2-P$2^2*SIN(A702*PI()/180)^2)+P$2*(PI()*U$2/30)*SIN(A702*PI()/180))/1000</f>
        <v>10.1490963216931</v>
      </c>
      <c r="E702" s="35" t="n">
        <f aca="false">-1*(PI()^2*U$2^2*P$2*COS(PI()*A702/180)/900+SQRT(2)*PI()^2*U$2^2*P$2^2*(4*(2*S$2^2-P$2^2)*COS(PI()*A702/90)+P$2^2*(COS(PI()*A702/45)+3))/(3600*(P$2^2*COS(PI()*A702/90)+2*S$2^2-P$2^2)^(3/2)))/1000</f>
        <v>23665.4885772861</v>
      </c>
      <c r="F702" s="33" t="n">
        <f aca="false">E702/1000</f>
        <v>23.6654885772861</v>
      </c>
      <c r="G702" s="35" t="n">
        <f aca="false">$W$2*E702</f>
        <v>10649.4698597788</v>
      </c>
      <c r="H702" s="33" t="n">
        <f aca="false">E702*TAN(C702*PI()/180)</f>
        <v>2673.32587832544</v>
      </c>
      <c r="I702" s="35" t="n">
        <f aca="false">$W$2*H702</f>
        <v>1202.99664524645</v>
      </c>
      <c r="J702" s="36" t="n">
        <v>0.75325</v>
      </c>
      <c r="K702" s="35" t="n">
        <f aca="false">(J702-1)/10*$R$2^2*PI()/4</f>
        <v>-201.626395489781</v>
      </c>
      <c r="L702" s="35" t="n">
        <f aca="false">G702+K702</f>
        <v>10447.843464289</v>
      </c>
      <c r="M702" s="37" t="n">
        <f aca="false">L702*TAN(C702*PI()/180)</f>
        <v>1180.22031172365</v>
      </c>
      <c r="N702" s="31"/>
    </row>
    <row r="703" customFormat="false" ht="12.75" hidden="false" customHeight="false" outlineLevel="0" collapsed="false">
      <c r="A703" s="32" t="n">
        <f aca="false">A702+1</f>
        <v>519</v>
      </c>
      <c r="B703" s="33" t="n">
        <f aca="false">S$2+P$2-SQRT(S$2^2-P$2^2*SIN(A703*PI()/180)^2)-P$2*COS(A703*PI()/180)</f>
        <v>82.5090779561213</v>
      </c>
      <c r="C703" s="34" t="n">
        <f aca="false">ASIN($P$2/$S$2*SIN(A703*PI()/180))*180/PI()</f>
        <v>6.16449636270739</v>
      </c>
      <c r="D703" s="33" t="n">
        <f aca="false">(P$2^2*(PI()*U$2/30)*SIN(A703*PI()/180)*COS(A703*PI()/180)/SQRT(S$2^2-P$2^2*SIN(A703*PI()/180)^2)+P$2*(PI()*U$2/30)*SIN(A703*PI()/180))/1000</f>
        <v>9.68520324790371</v>
      </c>
      <c r="E703" s="35" t="n">
        <f aca="false">-1*(PI()^2*U$2^2*P$2*COS(PI()*A703/180)/900+SQRT(2)*PI()^2*U$2^2*P$2^2*(4*(2*S$2^2-P$2^2)*COS(PI()*A703/90)+P$2^2*(COS(PI()*A703/45)+3))/(3600*(P$2^2*COS(PI()*A703/90)+2*S$2^2-P$2^2)^(3/2)))/1000</f>
        <v>23651.5278557737</v>
      </c>
      <c r="F703" s="33" t="n">
        <f aca="false">E703/1000</f>
        <v>23.6515278557737</v>
      </c>
      <c r="G703" s="35" t="n">
        <f aca="false">$W$2*E703</f>
        <v>10643.1875350982</v>
      </c>
      <c r="H703" s="33" t="n">
        <f aca="false">E703*TAN(C703*PI()/180)</f>
        <v>2554.5503948021</v>
      </c>
      <c r="I703" s="35" t="n">
        <f aca="false">$W$2*H703</f>
        <v>1149.54767766095</v>
      </c>
      <c r="J703" s="36" t="n">
        <v>0.75325</v>
      </c>
      <c r="K703" s="35" t="n">
        <f aca="false">(J703-1)/10*$R$2^2*PI()/4</f>
        <v>-201.626395489781</v>
      </c>
      <c r="L703" s="35" t="n">
        <f aca="false">G703+K703</f>
        <v>10441.5611396084</v>
      </c>
      <c r="M703" s="37" t="n">
        <f aca="false">L703*TAN(C703*PI()/180)</f>
        <v>1127.77044655174</v>
      </c>
      <c r="N703" s="31"/>
    </row>
    <row r="704" customFormat="false" ht="12.75" hidden="false" customHeight="false" outlineLevel="0" collapsed="false">
      <c r="A704" s="32" t="n">
        <f aca="false">A703+1</f>
        <v>520</v>
      </c>
      <c r="B704" s="33" t="n">
        <f aca="false">S$2+P$2-SQRT(S$2^2-P$2^2*SIN(A704*PI()/180)^2)-P$2*COS(A704*PI()/180)</f>
        <v>82.6944381943672</v>
      </c>
      <c r="C704" s="34" t="n">
        <f aca="false">ASIN($P$2/$S$2*SIN(A704*PI()/180))*180/PI()</f>
        <v>5.88227201988548</v>
      </c>
      <c r="D704" s="33" t="n">
        <f aca="false">(P$2^2*(PI()*U$2/30)*SIN(A704*PI()/180)*COS(A704*PI()/180)/SQRT(S$2^2-P$2^2*SIN(A704*PI()/180)^2)+P$2*(PI()*U$2/30)*SIN(A704*PI()/180))/1000</f>
        <v>9.22158794534388</v>
      </c>
      <c r="E704" s="35" t="n">
        <f aca="false">-1*(PI()^2*U$2^2*P$2*COS(PI()*A704/180)/900+SQRT(2)*PI()^2*U$2^2*P$2^2*(4*(2*S$2^2-P$2^2)*COS(PI()*A704/90)+P$2^2*(COS(PI()*A704/45)+3))/(3600*(P$2^2*COS(PI()*A704/90)+2*S$2^2-P$2^2)^(3/2)))/1000</f>
        <v>23637.1813332344</v>
      </c>
      <c r="F704" s="33" t="n">
        <f aca="false">E704/1000</f>
        <v>23.6371813332344</v>
      </c>
      <c r="G704" s="35" t="n">
        <f aca="false">$W$2*E704</f>
        <v>10636.7315999555</v>
      </c>
      <c r="H704" s="33" t="n">
        <f aca="false">E704*TAN(C704*PI()/180)</f>
        <v>2435.27358964797</v>
      </c>
      <c r="I704" s="35" t="n">
        <f aca="false">$W$2*H704</f>
        <v>1095.87311534159</v>
      </c>
      <c r="J704" s="36" t="n">
        <v>0.73925</v>
      </c>
      <c r="K704" s="35" t="n">
        <f aca="false">(J704-1)/10*$R$2^2*PI()/4</f>
        <v>-213.066190978562</v>
      </c>
      <c r="L704" s="35" t="n">
        <f aca="false">G704+K704</f>
        <v>10423.6654089769</v>
      </c>
      <c r="M704" s="37" t="n">
        <f aca="false">L704*TAN(C704*PI()/180)</f>
        <v>1073.92149342771</v>
      </c>
      <c r="N704" s="31"/>
    </row>
    <row r="705" customFormat="false" ht="12.75" hidden="false" customHeight="false" outlineLevel="0" collapsed="false">
      <c r="A705" s="32" t="n">
        <f aca="false">A704+1</f>
        <v>521</v>
      </c>
      <c r="B705" s="33" t="n">
        <f aca="false">S$2+P$2-SQRT(S$2^2-P$2^2*SIN(A705*PI()/180)^2)-P$2*COS(A705*PI()/180)</f>
        <v>82.8707107118845</v>
      </c>
      <c r="C705" s="34" t="n">
        <f aca="false">ASIN($P$2/$S$2*SIN(A705*PI()/180))*180/PI()</f>
        <v>5.59839360437825</v>
      </c>
      <c r="D705" s="33" t="n">
        <f aca="false">(P$2^2*(PI()*U$2/30)*SIN(A705*PI()/180)*COS(A705*PI()/180)/SQRT(S$2^2-P$2^2*SIN(A705*PI()/180)^2)+P$2*(PI()*U$2/30)*SIN(A705*PI()/180))/1000</f>
        <v>8.75825650766002</v>
      </c>
      <c r="E705" s="35" t="n">
        <f aca="false">-1*(PI()^2*U$2^2*P$2*COS(PI()*A705/180)/900+SQRT(2)*PI()^2*U$2^2*P$2^2*(4*(2*S$2^2-P$2^2)*COS(PI()*A705/90)+P$2^2*(COS(PI()*A705/45)+3))/(3600*(P$2^2*COS(PI()*A705/90)+2*S$2^2-P$2^2)^(3/2)))/1000</f>
        <v>23622.5978208176</v>
      </c>
      <c r="F705" s="33" t="n">
        <f aca="false">E705/1000</f>
        <v>23.6225978208176</v>
      </c>
      <c r="G705" s="35" t="n">
        <f aca="false">$W$2*E705</f>
        <v>10630.1690193679</v>
      </c>
      <c r="H705" s="33" t="n">
        <f aca="false">E705*TAN(C705*PI()/180)</f>
        <v>2315.54729779283</v>
      </c>
      <c r="I705" s="35" t="n">
        <f aca="false">$W$2*H705</f>
        <v>1041.99628400677</v>
      </c>
      <c r="J705" s="36" t="n">
        <v>0.75325</v>
      </c>
      <c r="K705" s="35" t="n">
        <f aca="false">(J705-1)/10*$R$2^2*PI()/4</f>
        <v>-201.626395489781</v>
      </c>
      <c r="L705" s="35" t="n">
        <f aca="false">G705+K705</f>
        <v>10428.5426238781</v>
      </c>
      <c r="M705" s="37" t="n">
        <f aca="false">L705*TAN(C705*PI()/180)</f>
        <v>1022.23235038773</v>
      </c>
      <c r="N705" s="31"/>
    </row>
    <row r="706" customFormat="false" ht="12.75" hidden="false" customHeight="false" outlineLevel="0" collapsed="false">
      <c r="A706" s="32" t="n">
        <f aca="false">A705+1</f>
        <v>522</v>
      </c>
      <c r="B706" s="33" t="n">
        <f aca="false">S$2+P$2-SQRT(S$2^2-P$2^2*SIN(A706*PI()/180)^2)-P$2*COS(A706*PI()/180)</f>
        <v>83.0379011110304</v>
      </c>
      <c r="C706" s="34" t="n">
        <f aca="false">ASIN($P$2/$S$2*SIN(A706*PI()/180))*180/PI()</f>
        <v>5.31294303148187</v>
      </c>
      <c r="D706" s="33" t="n">
        <f aca="false">(P$2^2*(PI()*U$2/30)*SIN(A706*PI()/180)*COS(A706*PI()/180)/SQRT(S$2^2-P$2^2*SIN(A706*PI()/180)^2)+P$2*(PI()*U$2/30)*SIN(A706*PI()/180))/1000</f>
        <v>8.29521218350315</v>
      </c>
      <c r="E706" s="35" t="n">
        <f aca="false">-1*(PI()^2*U$2^2*P$2*COS(PI()*A706/180)/900+SQRT(2)*PI()^2*U$2^2*P$2^2*(4*(2*S$2^2-P$2^2)*COS(PI()*A706/90)+P$2^2*(COS(PI()*A706/45)+3))/(3600*(P$2^2*COS(PI()*A706/90)+2*S$2^2-P$2^2)^(3/2)))/1000</f>
        <v>23607.9186976012</v>
      </c>
      <c r="F706" s="33" t="n">
        <f aca="false">E706/1000</f>
        <v>23.6079186976012</v>
      </c>
      <c r="G706" s="35" t="n">
        <f aca="false">$W$2*E706</f>
        <v>10623.5634139205</v>
      </c>
      <c r="H706" s="33" t="n">
        <f aca="false">E706*TAN(C706*PI()/180)</f>
        <v>2195.41940319894</v>
      </c>
      <c r="I706" s="35" t="n">
        <f aca="false">$W$2*H706</f>
        <v>987.938731439522</v>
      </c>
      <c r="J706" s="36" t="n">
        <v>0.73925</v>
      </c>
      <c r="K706" s="35" t="n">
        <f aca="false">(J706-1)/10*$R$2^2*PI()/4</f>
        <v>-213.066190978562</v>
      </c>
      <c r="L706" s="35" t="n">
        <f aca="false">G706+K706</f>
        <v>10410.497222942</v>
      </c>
      <c r="M706" s="37" t="n">
        <f aca="false">L706*TAN(C706*PI()/180)</f>
        <v>968.124631948933</v>
      </c>
      <c r="N706" s="31"/>
    </row>
    <row r="707" customFormat="false" ht="12.75" hidden="false" customHeight="false" outlineLevel="0" collapsed="false">
      <c r="A707" s="32" t="n">
        <f aca="false">A706+1</f>
        <v>523</v>
      </c>
      <c r="B707" s="33" t="n">
        <f aca="false">S$2+P$2-SQRT(S$2^2-P$2^2*SIN(A707*PI()/180)^2)-P$2*COS(A707*PI()/180)</f>
        <v>83.196015031159</v>
      </c>
      <c r="C707" s="34" t="n">
        <f aca="false">ASIN($P$2/$S$2*SIN(A707*PI()/180))*180/PI()</f>
        <v>5.0260023544284</v>
      </c>
      <c r="D707" s="33" t="n">
        <f aca="false">(P$2^2*(PI()*U$2/30)*SIN(A707*PI()/180)*COS(A707*PI()/180)/SQRT(S$2^2-P$2^2*SIN(A707*PI()/180)^2)+P$2*(PI()*U$2/30)*SIN(A707*PI()/180))/1000</f>
        <v>7.83245552219765</v>
      </c>
      <c r="E707" s="35" t="n">
        <f aca="false">-1*(PI()^2*U$2^2*P$2*COS(PI()*A707/180)/900+SQRT(2)*PI()^2*U$2^2*P$2^2*(4*(2*S$2^2-P$2^2)*COS(PI()*A707/90)+P$2^2*(COS(PI()*A707/45)+3))/(3600*(P$2^2*COS(PI()*A707/90)+2*S$2^2-P$2^2)^(3/2)))/1000</f>
        <v>23593.2779173681</v>
      </c>
      <c r="F707" s="33" t="n">
        <f aca="false">E707/1000</f>
        <v>23.5932779173681</v>
      </c>
      <c r="G707" s="35" t="n">
        <f aca="false">$W$2*E707</f>
        <v>10616.9750628156</v>
      </c>
      <c r="H707" s="33" t="n">
        <f aca="false">E707*TAN(C707*PI()/180)</f>
        <v>2074.93399795411</v>
      </c>
      <c r="I707" s="35" t="n">
        <f aca="false">$W$2*H707</f>
        <v>933.720299079351</v>
      </c>
      <c r="J707" s="36" t="n">
        <v>0.75325</v>
      </c>
      <c r="K707" s="35" t="n">
        <f aca="false">(J707-1)/10*$R$2^2*PI()/4</f>
        <v>-201.626395489781</v>
      </c>
      <c r="L707" s="35" t="n">
        <f aca="false">G707+K707</f>
        <v>10415.3486673259</v>
      </c>
      <c r="M707" s="37" t="n">
        <f aca="false">L707*TAN(C707*PI()/180)</f>
        <v>915.988067705994</v>
      </c>
      <c r="N707" s="31"/>
    </row>
    <row r="708" customFormat="false" ht="12.75" hidden="false" customHeight="false" outlineLevel="0" collapsed="false">
      <c r="A708" s="32" t="n">
        <f aca="false">A707+1</f>
        <v>524</v>
      </c>
      <c r="B708" s="33" t="n">
        <f aca="false">S$2+P$2-SQRT(S$2^2-P$2^2*SIN(A708*PI()/180)^2)-P$2*COS(A708*PI()/180)</f>
        <v>83.3450580971206</v>
      </c>
      <c r="C708" s="34" t="n">
        <f aca="false">ASIN($P$2/$S$2*SIN(A708*PI()/180))*180/PI()</f>
        <v>4.73765375278721</v>
      </c>
      <c r="D708" s="33" t="n">
        <f aca="false">(P$2^2*(PI()*U$2/30)*SIN(A708*PI()/180)*COS(A708*PI()/180)/SQRT(S$2^2-P$2^2*SIN(A708*PI()/180)^2)+P$2*(PI()*U$2/30)*SIN(A708*PI()/180))/1000</f>
        <v>7.36998451923096</v>
      </c>
      <c r="E708" s="35" t="n">
        <f aca="false">-1*(PI()^2*U$2^2*P$2*COS(PI()*A708/180)/900+SQRT(2)*PI()^2*U$2^2*P$2^2*(4*(2*S$2^2-P$2^2)*COS(PI()*A708/90)+P$2^2*(COS(PI()*A708/45)+3))/(3600*(P$2^2*COS(PI()*A708/90)+2*S$2^2-P$2^2)^(3/2)))/1000</f>
        <v>23578.8020199235</v>
      </c>
      <c r="F708" s="33" t="n">
        <f aca="false">E708/1000</f>
        <v>23.5788020199235</v>
      </c>
      <c r="G708" s="35" t="n">
        <f aca="false">$W$2*E708</f>
        <v>10610.4609089656</v>
      </c>
      <c r="H708" s="33" t="n">
        <f aca="false">E708*TAN(C708*PI()/180)</f>
        <v>1954.13154839414</v>
      </c>
      <c r="I708" s="35" t="n">
        <f aca="false">$W$2*H708</f>
        <v>879.359196777362</v>
      </c>
      <c r="J708" s="36" t="n">
        <v>0.75325</v>
      </c>
      <c r="K708" s="35" t="n">
        <f aca="false">(J708-1)/10*$R$2^2*PI()/4</f>
        <v>-201.626395489781</v>
      </c>
      <c r="L708" s="35" t="n">
        <f aca="false">G708+K708</f>
        <v>10408.8345134758</v>
      </c>
      <c r="M708" s="37" t="n">
        <f aca="false">L708*TAN(C708*PI()/180)</f>
        <v>862.649081476227</v>
      </c>
      <c r="N708" s="31"/>
    </row>
    <row r="709" customFormat="false" ht="12.75" hidden="false" customHeight="false" outlineLevel="0" collapsed="false">
      <c r="A709" s="32" t="n">
        <f aca="false">A708+1</f>
        <v>525</v>
      </c>
      <c r="B709" s="33" t="n">
        <f aca="false">S$2+P$2-SQRT(S$2^2-P$2^2*SIN(A709*PI()/180)^2)-P$2*COS(A709*PI()/180)</f>
        <v>83.4850358706104</v>
      </c>
      <c r="C709" s="34" t="n">
        <f aca="false">ASIN($P$2/$S$2*SIN(A709*PI()/180))*180/PI()</f>
        <v>4.44797952155314</v>
      </c>
      <c r="D709" s="33" t="n">
        <f aca="false">(P$2^2*(PI()*U$2/30)*SIN(A709*PI()/180)*COS(A709*PI()/180)/SQRT(S$2^2-P$2^2*SIN(A709*PI()/180)^2)+P$2*(PI()*U$2/30)*SIN(A709*PI()/180))/1000</f>
        <v>6.90779476148335</v>
      </c>
      <c r="E709" s="35" t="n">
        <f aca="false">-1*(PI()^2*U$2^2*P$2*COS(PI()*A709/180)/900+SQRT(2)*PI()^2*U$2^2*P$2^2*(4*(2*S$2^2-P$2^2)*COS(PI()*A709/90)+P$2^2*(COS(PI()*A709/45)+3))/(3600*(P$2^2*COS(PI()*A709/90)+2*S$2^2-P$2^2)^(3/2)))/1000</f>
        <v>23564.6101461939</v>
      </c>
      <c r="F709" s="33" t="n">
        <f aca="false">E709/1000</f>
        <v>23.5646101461939</v>
      </c>
      <c r="G709" s="35" t="n">
        <f aca="false">$W$2*E709</f>
        <v>10604.0745657873</v>
      </c>
      <c r="H709" s="33" t="n">
        <f aca="false">E709*TAN(C709*PI()/180)</f>
        <v>1833.0490676055</v>
      </c>
      <c r="I709" s="35" t="n">
        <f aca="false">$W$2*H709</f>
        <v>824.872080422475</v>
      </c>
      <c r="J709" s="36" t="n">
        <v>0.75325</v>
      </c>
      <c r="K709" s="35" t="n">
        <f aca="false">(J709-1)/10*$R$2^2*PI()/4</f>
        <v>-201.626395489781</v>
      </c>
      <c r="L709" s="35" t="n">
        <f aca="false">G709+K709</f>
        <v>10402.4481702975</v>
      </c>
      <c r="M709" s="37" t="n">
        <f aca="false">L709*TAN(C709*PI()/180)</f>
        <v>809.187922103527</v>
      </c>
      <c r="N709" s="31"/>
    </row>
    <row r="710" customFormat="false" ht="12.75" hidden="false" customHeight="false" outlineLevel="0" collapsed="false">
      <c r="A710" s="32" t="n">
        <f aca="false">A709+1</f>
        <v>526</v>
      </c>
      <c r="B710" s="33" t="n">
        <f aca="false">S$2+P$2-SQRT(S$2^2-P$2^2*SIN(A710*PI()/180)^2)-P$2*COS(A710*PI()/180)</f>
        <v>83.615953804362</v>
      </c>
      <c r="C710" s="34" t="n">
        <f aca="false">ASIN($P$2/$S$2*SIN(A710*PI()/180))*180/PI()</f>
        <v>4.15706206088784</v>
      </c>
      <c r="D710" s="33" t="n">
        <f aca="false">(P$2^2*(PI()*U$2/30)*SIN(A710*PI()/180)*COS(A710*PI()/180)/SQRT(S$2^2-P$2^2*SIN(A710*PI()/180)^2)+P$2*(PI()*U$2/30)*SIN(A710*PI()/180))/1000</f>
        <v>6.44587957213013</v>
      </c>
      <c r="E710" s="35" t="n">
        <f aca="false">-1*(PI()^2*U$2^2*P$2*COS(PI()*A710/180)/900+SQRT(2)*PI()^2*U$2^2*P$2^2*(4*(2*S$2^2-P$2^2)*COS(PI()*A710/90)+P$2^2*(COS(PI()*A710/45)+3))/(3600*(P$2^2*COS(PI()*A710/90)+2*S$2^2-P$2^2)^(3/2)))/1000</f>
        <v>23550.8140563841</v>
      </c>
      <c r="F710" s="33" t="n">
        <f aca="false">E710/1000</f>
        <v>23.5508140563841</v>
      </c>
      <c r="G710" s="35" t="n">
        <f aca="false">$W$2*E710</f>
        <v>10597.8663253728</v>
      </c>
      <c r="H710" s="33" t="n">
        <f aca="false">E710*TAN(C710*PI()/180)</f>
        <v>1711.720293699</v>
      </c>
      <c r="I710" s="35" t="n">
        <f aca="false">$W$2*H710</f>
        <v>770.274132164549</v>
      </c>
      <c r="J710" s="36" t="n">
        <v>0.76725</v>
      </c>
      <c r="K710" s="35" t="n">
        <f aca="false">(J710-1)/10*$R$2^2*PI()/4</f>
        <v>-190.186600000999</v>
      </c>
      <c r="L710" s="35" t="n">
        <f aca="false">G710+K710</f>
        <v>10407.6797253718</v>
      </c>
      <c r="M710" s="37" t="n">
        <f aca="false">L710*TAN(C710*PI()/180)</f>
        <v>756.450989489654</v>
      </c>
      <c r="N710" s="31"/>
    </row>
    <row r="711" customFormat="false" ht="12.75" hidden="false" customHeight="false" outlineLevel="0" collapsed="false">
      <c r="A711" s="32" t="n">
        <f aca="false">A710+1</f>
        <v>527</v>
      </c>
      <c r="B711" s="33" t="n">
        <f aca="false">S$2+P$2-SQRT(S$2^2-P$2^2*SIN(A711*PI()/180)^2)-P$2*COS(A711*PI()/180)</f>
        <v>83.737817199179</v>
      </c>
      <c r="C711" s="34" t="n">
        <f aca="false">ASIN($P$2/$S$2*SIN(A711*PI()/180))*180/PI()</f>
        <v>3.8649838664807</v>
      </c>
      <c r="D711" s="33" t="n">
        <f aca="false">(P$2^2*(PI()*U$2/30)*SIN(A711*PI()/180)*COS(A711*PI()/180)/SQRT(S$2^2-P$2^2*SIN(A711*PI()/180)^2)+P$2*(PI()*U$2/30)*SIN(A711*PI()/180))/1000</f>
        <v>5.98423015516414</v>
      </c>
      <c r="E711" s="35" t="n">
        <f aca="false">-1*(PI()^2*U$2^2*P$2*COS(PI()*A711/180)/900+SQRT(2)*PI()^2*U$2^2*P$2^2*(4*(2*S$2^2-P$2^2)*COS(PI()*A711/90)+P$2^2*(COS(PI()*A711/45)+3))/(3600*(P$2^2*COS(PI()*A711/90)+2*S$2^2-P$2^2)^(3/2)))/1000</f>
        <v>23537.5181505085</v>
      </c>
      <c r="F711" s="33" t="n">
        <f aca="false">E711/1000</f>
        <v>23.5375181505085</v>
      </c>
      <c r="G711" s="35" t="n">
        <f aca="false">$W$2*E711</f>
        <v>10591.8831677288</v>
      </c>
      <c r="H711" s="33" t="n">
        <f aca="false">E711*TAN(C711*PI()/180)</f>
        <v>1590.17587328442</v>
      </c>
      <c r="I711" s="35" t="n">
        <f aca="false">$W$2*H711</f>
        <v>715.579142977988</v>
      </c>
      <c r="J711" s="36" t="n">
        <v>0.76725</v>
      </c>
      <c r="K711" s="35" t="n">
        <f aca="false">(J711-1)/10*$R$2^2*PI()/4</f>
        <v>-190.186600000999</v>
      </c>
      <c r="L711" s="35" t="n">
        <f aca="false">G711+K711</f>
        <v>10401.6965677278</v>
      </c>
      <c r="M711" s="37" t="n">
        <f aca="false">L711*TAN(C711*PI()/180)</f>
        <v>702.730288616635</v>
      </c>
      <c r="N711" s="31"/>
    </row>
    <row r="712" customFormat="false" ht="12.75" hidden="false" customHeight="false" outlineLevel="0" collapsed="false">
      <c r="A712" s="32" t="n">
        <f aca="false">A711+1</f>
        <v>528</v>
      </c>
      <c r="B712" s="33" t="n">
        <f aca="false">S$2+P$2-SQRT(S$2^2-P$2^2*SIN(A712*PI()/180)^2)-P$2*COS(A712*PI()/180)</f>
        <v>83.8506311637955</v>
      </c>
      <c r="C712" s="34" t="n">
        <f aca="false">ASIN($P$2/$S$2*SIN(A712*PI()/180))*180/PI()</f>
        <v>3.57182752049366</v>
      </c>
      <c r="D712" s="33" t="n">
        <f aca="false">(P$2^2*(PI()*U$2/30)*SIN(A712*PI()/180)*COS(A712*PI()/180)/SQRT(S$2^2-P$2^2*SIN(A712*PI()/180)^2)+P$2*(PI()*U$2/30)*SIN(A712*PI()/180))/1000</f>
        <v>5.52283573949688</v>
      </c>
      <c r="E712" s="35" t="n">
        <f aca="false">-1*(PI()^2*U$2^2*P$2*COS(PI()*A712/180)/900+SQRT(2)*PI()^2*U$2^2*P$2^2*(4*(2*S$2^2-P$2^2)*COS(PI()*A712/90)+P$2^2*(COS(PI()*A712/45)+3))/(3600*(P$2^2*COS(PI()*A712/90)+2*S$2^2-P$2^2)^(3/2)))/1000</f>
        <v>23524.8194906497</v>
      </c>
      <c r="F712" s="33" t="n">
        <f aca="false">E712/1000</f>
        <v>23.5248194906497</v>
      </c>
      <c r="G712" s="35" t="n">
        <f aca="false">$W$2*E712</f>
        <v>10586.1687707924</v>
      </c>
      <c r="H712" s="33" t="n">
        <f aca="false">E712*TAN(C712*PI()/180)</f>
        <v>1468.44354961422</v>
      </c>
      <c r="I712" s="35" t="n">
        <f aca="false">$W$2*H712</f>
        <v>660.799597326401</v>
      </c>
      <c r="J712" s="36" t="n">
        <v>0.78125</v>
      </c>
      <c r="K712" s="35" t="n">
        <f aca="false">(J712-1)/10*$R$2^2*PI()/4</f>
        <v>-178.746804512217</v>
      </c>
      <c r="L712" s="35" t="n">
        <f aca="false">G712+K712</f>
        <v>10407.4219662802</v>
      </c>
      <c r="M712" s="37" t="n">
        <f aca="false">L712*TAN(C712*PI()/180)</f>
        <v>649.642037022721</v>
      </c>
      <c r="N712" s="31"/>
    </row>
    <row r="713" customFormat="false" ht="12.75" hidden="false" customHeight="false" outlineLevel="0" collapsed="false">
      <c r="A713" s="32" t="n">
        <f aca="false">A712+1</f>
        <v>529</v>
      </c>
      <c r="B713" s="33" t="n">
        <f aca="false">S$2+P$2-SQRT(S$2^2-P$2^2*SIN(A713*PI()/180)^2)-P$2*COS(A713*PI()/180)</f>
        <v>83.9544005775584</v>
      </c>
      <c r="C713" s="34" t="n">
        <f aca="false">ASIN($P$2/$S$2*SIN(A713*PI()/180))*180/PI()</f>
        <v>3.27767568305492</v>
      </c>
      <c r="D713" s="33" t="n">
        <f aca="false">(P$2^2*(PI()*U$2/30)*SIN(A713*PI()/180)*COS(A713*PI()/180)/SQRT(S$2^2-P$2^2*SIN(A713*PI()/180)^2)+P$2*(PI()*U$2/30)*SIN(A713*PI()/180))/1000</f>
        <v>5.06168372261208</v>
      </c>
      <c r="E713" s="35" t="n">
        <f aca="false">-1*(PI()^2*U$2^2*P$2*COS(PI()*A713/180)/900+SQRT(2)*PI()^2*U$2^2*P$2^2*(4*(2*S$2^2-P$2^2)*COS(PI()*A713/90)+P$2^2*(COS(PI()*A713/45)+3))/(3600*(P$2^2*COS(PI()*A713/90)+2*S$2^2-P$2^2)^(3/2)))/1000</f>
        <v>23512.8078243375</v>
      </c>
      <c r="F713" s="33" t="n">
        <f aca="false">E713/1000</f>
        <v>23.5128078243375</v>
      </c>
      <c r="G713" s="35" t="n">
        <f aca="false">$W$2*E713</f>
        <v>10580.7635209519</v>
      </c>
      <c r="H713" s="33" t="n">
        <f aca="false">E713*TAN(C713*PI()/180)</f>
        <v>1346.54835490206</v>
      </c>
      <c r="I713" s="35" t="n">
        <f aca="false">$W$2*H713</f>
        <v>605.946759705926</v>
      </c>
      <c r="J713" s="36" t="n">
        <v>0.76725</v>
      </c>
      <c r="K713" s="35" t="n">
        <f aca="false">(J713-1)/10*$R$2^2*PI()/4</f>
        <v>-190.186600000999</v>
      </c>
      <c r="L713" s="35" t="n">
        <f aca="false">G713+K713</f>
        <v>10390.5769209509</v>
      </c>
      <c r="M713" s="37" t="n">
        <f aca="false">L713*TAN(C713*PI()/180)</f>
        <v>595.055016989827</v>
      </c>
      <c r="N713" s="31"/>
    </row>
    <row r="714" customFormat="false" ht="12.75" hidden="false" customHeight="false" outlineLevel="0" collapsed="false">
      <c r="A714" s="32" t="n">
        <f aca="false">A713+1</f>
        <v>530</v>
      </c>
      <c r="B714" s="33" t="n">
        <f aca="false">S$2+P$2-SQRT(S$2^2-P$2^2*SIN(A714*PI()/180)^2)-P$2*COS(A714*PI()/180)</f>
        <v>84.0491300559211</v>
      </c>
      <c r="C714" s="34" t="n">
        <f aca="false">ASIN($P$2/$S$2*SIN(A714*PI()/180))*180/PI()</f>
        <v>2.98261108426422</v>
      </c>
      <c r="D714" s="33" t="n">
        <f aca="false">(P$2^2*(PI()*U$2/30)*SIN(A714*PI()/180)*COS(A714*PI()/180)/SQRT(S$2^2-P$2^2*SIN(A714*PI()/180)^2)+P$2*(PI()*U$2/30)*SIN(A714*PI()/180))/1000</f>
        <v>4.60075981375374</v>
      </c>
      <c r="E714" s="35" t="n">
        <f aca="false">-1*(PI()^2*U$2^2*P$2*COS(PI()*A714/180)/900+SQRT(2)*PI()^2*U$2^2*P$2^2*(4*(2*S$2^2-P$2^2)*COS(PI()*A714/90)+P$2^2*(COS(PI()*A714/45)+3))/(3600*(P$2^2*COS(PI()*A714/90)+2*S$2^2-P$2^2)^(3/2)))/1000</f>
        <v>23501.5656084815</v>
      </c>
      <c r="F714" s="33" t="n">
        <f aca="false">E714/1000</f>
        <v>23.5015656084815</v>
      </c>
      <c r="G714" s="35" t="n">
        <f aca="false">$W$2*E714</f>
        <v>10575.7045238167</v>
      </c>
      <c r="H714" s="33" t="n">
        <f aca="false">E714*TAN(C714*PI()/180)</f>
        <v>1224.51280635669</v>
      </c>
      <c r="I714" s="35" t="n">
        <f aca="false">$W$2*H714</f>
        <v>551.030762860511</v>
      </c>
      <c r="J714" s="36" t="n">
        <v>0.76725</v>
      </c>
      <c r="K714" s="35" t="n">
        <f aca="false">(J714-1)/10*$R$2^2*PI()/4</f>
        <v>-190.186600000999</v>
      </c>
      <c r="L714" s="35" t="n">
        <f aca="false">G714+K714</f>
        <v>10385.5179238157</v>
      </c>
      <c r="M714" s="37" t="n">
        <f aca="false">L714*TAN(C714*PI()/180)</f>
        <v>541.121383580068</v>
      </c>
      <c r="N714" s="31"/>
    </row>
    <row r="715" customFormat="false" ht="12.75" hidden="false" customHeight="false" outlineLevel="0" collapsed="false">
      <c r="A715" s="32" t="n">
        <f aca="false">A714+1</f>
        <v>531</v>
      </c>
      <c r="B715" s="33" t="n">
        <f aca="false">S$2+P$2-SQRT(S$2^2-P$2^2*SIN(A715*PI()/180)^2)-P$2*COS(A715*PI()/180)</f>
        <v>84.1348239187417</v>
      </c>
      <c r="C715" s="34" t="n">
        <f aca="false">ASIN($P$2/$S$2*SIN(A715*PI()/180))*180/PI()</f>
        <v>2.68671651667353</v>
      </c>
      <c r="D715" s="33" t="n">
        <f aca="false">(P$2^2*(PI()*U$2/30)*SIN(A715*PI()/180)*COS(A715*PI()/180)/SQRT(S$2^2-P$2^2*SIN(A715*PI()/180)^2)+P$2*(PI()*U$2/30)*SIN(A715*PI()/180))/1000</f>
        <v>4.14004817664457</v>
      </c>
      <c r="E715" s="35" t="n">
        <f aca="false">-1*(PI()^2*U$2^2*P$2*COS(PI()*A715/180)/900+SQRT(2)*PI()^2*U$2^2*P$2^2*(4*(2*S$2^2-P$2^2)*COS(PI()*A715/90)+P$2^2*(COS(PI()*A715/45)+3))/(3600*(P$2^2*COS(PI()*A715/90)+2*S$2^2-P$2^2)^(3/2)))/1000</f>
        <v>23491.1680333321</v>
      </c>
      <c r="F715" s="33" t="n">
        <f aca="false">E715/1000</f>
        <v>23.4911680333321</v>
      </c>
      <c r="G715" s="35" t="n">
        <f aca="false">$W$2*E715</f>
        <v>10571.0256149995</v>
      </c>
      <c r="H715" s="33" t="n">
        <f aca="false">E715*TAN(C715*PI()/180)</f>
        <v>1102.35710550687</v>
      </c>
      <c r="I715" s="35" t="n">
        <f aca="false">$W$2*H715</f>
        <v>496.06069747809</v>
      </c>
      <c r="J715" s="36" t="n">
        <v>0.79525</v>
      </c>
      <c r="K715" s="35" t="n">
        <f aca="false">(J715-1)/10*$R$2^2*PI()/4</f>
        <v>-167.307009023435</v>
      </c>
      <c r="L715" s="35" t="n">
        <f aca="false">G715+K715</f>
        <v>10403.718605976</v>
      </c>
      <c r="M715" s="37" t="n">
        <f aca="false">L715*TAN(C715*PI()/180)</f>
        <v>488.209573603092</v>
      </c>
      <c r="N715" s="31"/>
    </row>
    <row r="716" customFormat="false" ht="12.75" hidden="false" customHeight="false" outlineLevel="0" collapsed="false">
      <c r="A716" s="32" t="n">
        <f aca="false">A715+1</f>
        <v>532</v>
      </c>
      <c r="B716" s="33" t="n">
        <f aca="false">S$2+P$2-SQRT(S$2^2-P$2^2*SIN(A716*PI()/180)^2)-P$2*COS(A716*PI()/180)</f>
        <v>84.2114861613729</v>
      </c>
      <c r="C716" s="34" t="n">
        <f aca="false">ASIN($P$2/$S$2*SIN(A716*PI()/180))*180/PI()</f>
        <v>2.3900748282044</v>
      </c>
      <c r="D716" s="33" t="n">
        <f aca="false">(P$2^2*(PI()*U$2/30)*SIN(A716*PI()/180)*COS(A716*PI()/180)/SQRT(S$2^2-P$2^2*SIN(A716*PI()/180)^2)+P$2*(PI()*U$2/30)*SIN(A716*PI()/180))/1000</f>
        <v>3.67953157173758</v>
      </c>
      <c r="E716" s="35" t="n">
        <f aca="false">-1*(PI()^2*U$2^2*P$2*COS(PI()*A716/180)/900+SQRT(2)*PI()^2*U$2^2*P$2^2*(4*(2*S$2^2-P$2^2)*COS(PI()*A716/90)+P$2^2*(COS(PI()*A716/45)+3))/(3600*(P$2^2*COS(PI()*A716/90)+2*S$2^2-P$2^2)^(3/2)))/1000</f>
        <v>23481.6830459852</v>
      </c>
      <c r="F716" s="33" t="n">
        <f aca="false">E716/1000</f>
        <v>23.4816830459852</v>
      </c>
      <c r="G716" s="35" t="n">
        <f aca="false">$W$2*E716</f>
        <v>10566.7573706933</v>
      </c>
      <c r="H716" s="33" t="n">
        <f aca="false">E716*TAN(C716*PI()/180)</f>
        <v>980.099340423612</v>
      </c>
      <c r="I716" s="35" t="n">
        <f aca="false">$W$2*H716</f>
        <v>441.044703190625</v>
      </c>
      <c r="J716" s="36" t="n">
        <v>0.76725</v>
      </c>
      <c r="K716" s="35" t="n">
        <f aca="false">(J716-1)/10*$R$2^2*PI()/4</f>
        <v>-190.186600000999</v>
      </c>
      <c r="L716" s="35" t="n">
        <f aca="false">G716+K716</f>
        <v>10376.5707706923</v>
      </c>
      <c r="M716" s="37" t="n">
        <f aca="false">L716*TAN(C716*PI()/180)</f>
        <v>433.106525980186</v>
      </c>
      <c r="N716" s="31"/>
    </row>
    <row r="717" customFormat="false" ht="12.75" hidden="false" customHeight="false" outlineLevel="0" collapsed="false">
      <c r="A717" s="32" t="n">
        <f aca="false">A716+1</f>
        <v>533</v>
      </c>
      <c r="B717" s="33" t="n">
        <f aca="false">S$2+P$2-SQRT(S$2^2-P$2^2*SIN(A717*PI()/180)^2)-P$2*COS(A717*PI()/180)</f>
        <v>84.2791204285387</v>
      </c>
      <c r="C717" s="34" t="n">
        <f aca="false">ASIN($P$2/$S$2*SIN(A717*PI()/180))*180/PI()</f>
        <v>2.09276891546482</v>
      </c>
      <c r="D717" s="33" t="n">
        <f aca="false">(P$2^2*(PI()*U$2/30)*SIN(A717*PI()/180)*COS(A717*PI()/180)/SQRT(S$2^2-P$2^2*SIN(A717*PI()/180)^2)+P$2*(PI()*U$2/30)*SIN(A717*PI()/180))/1000</f>
        <v>3.21919149801565</v>
      </c>
      <c r="E717" s="35" t="n">
        <f aca="false">-1*(PI()^2*U$2^2*P$2*COS(PI()*A717/180)/900+SQRT(2)*PI()^2*U$2^2*P$2^2*(4*(2*S$2^2-P$2^2)*COS(PI()*A717/90)+P$2^2*(COS(PI()*A717/45)+3))/(3600*(P$2^2*COS(PI()*A717/90)+2*S$2^2-P$2^2)^(3/2)))/1000</f>
        <v>23473.1713729856</v>
      </c>
      <c r="F717" s="33" t="n">
        <f aca="false">E717/1000</f>
        <v>23.4731713729856</v>
      </c>
      <c r="G717" s="35" t="n">
        <f aca="false">$W$2*E717</f>
        <v>10562.9271178435</v>
      </c>
      <c r="H717" s="33" t="n">
        <f aca="false">E717*TAN(C717*PI()/180)</f>
        <v>857.755690477504</v>
      </c>
      <c r="I717" s="35" t="n">
        <f aca="false">$W$2*H717</f>
        <v>385.990060714877</v>
      </c>
      <c r="J717" s="36" t="n">
        <v>0.78125</v>
      </c>
      <c r="K717" s="35" t="n">
        <f aca="false">(J717-1)/10*$R$2^2*PI()/4</f>
        <v>-178.746804512217</v>
      </c>
      <c r="L717" s="35" t="n">
        <f aca="false">G717+K717</f>
        <v>10384.1803133313</v>
      </c>
      <c r="M717" s="37" t="n">
        <f aca="false">L717*TAN(C717*PI()/180)</f>
        <v>379.458302125942</v>
      </c>
      <c r="N717" s="31"/>
    </row>
    <row r="718" customFormat="false" ht="12.75" hidden="false" customHeight="false" outlineLevel="0" collapsed="false">
      <c r="A718" s="32" t="n">
        <f aca="false">A717+1</f>
        <v>534</v>
      </c>
      <c r="B718" s="33" t="n">
        <f aca="false">S$2+P$2-SQRT(S$2^2-P$2^2*SIN(A718*PI()/180)^2)-P$2*COS(A718*PI()/180)</f>
        <v>84.3377299909859</v>
      </c>
      <c r="C718" s="34" t="n">
        <f aca="false">ASIN($P$2/$S$2*SIN(A718*PI()/180))*180/PI()</f>
        <v>1.79488171742588</v>
      </c>
      <c r="D718" s="33" t="n">
        <f aca="false">(P$2^2*(PI()*U$2/30)*SIN(A718*PI()/180)*COS(A718*PI()/180)/SQRT(S$2^2-P$2^2*SIN(A718*PI()/180)^2)+P$2*(PI()*U$2/30)*SIN(A718*PI()/180))/1000</f>
        <v>2.75900833435935</v>
      </c>
      <c r="E718" s="35" t="n">
        <f aca="false">-1*(PI()^2*U$2^2*P$2*COS(PI()*A718/180)/900+SQRT(2)*PI()^2*U$2^2*P$2^2*(4*(2*S$2^2-P$2^2)*COS(PI()*A718/90)+P$2^2*(COS(PI()*A718/45)+3))/(3600*(P$2^2*COS(PI()*A718/90)+2*S$2^2-P$2^2)^(3/2)))/1000</f>
        <v>23465.6865416313</v>
      </c>
      <c r="F718" s="33" t="n">
        <f aca="false">E718/1000</f>
        <v>23.4656865416313</v>
      </c>
      <c r="G718" s="35" t="n">
        <f aca="false">$W$2*E718</f>
        <v>10559.5589437341</v>
      </c>
      <c r="H718" s="33" t="n">
        <f aca="false">E718*TAN(C718*PI()/180)</f>
        <v>735.340633295144</v>
      </c>
      <c r="I718" s="35" t="n">
        <f aca="false">$W$2*H718</f>
        <v>330.903284982815</v>
      </c>
      <c r="J718" s="36" t="n">
        <v>0.78125</v>
      </c>
      <c r="K718" s="35" t="n">
        <f aca="false">(J718-1)/10*$R$2^2*PI()/4</f>
        <v>-178.746804512217</v>
      </c>
      <c r="L718" s="35" t="n">
        <f aca="false">G718+K718</f>
        <v>10380.8121392219</v>
      </c>
      <c r="M718" s="37" t="n">
        <f aca="false">L718*TAN(C718*PI()/180)</f>
        <v>325.301923684635</v>
      </c>
      <c r="N718" s="31"/>
    </row>
    <row r="719" customFormat="false" ht="12.75" hidden="false" customHeight="false" outlineLevel="0" collapsed="false">
      <c r="A719" s="32" t="n">
        <f aca="false">A718+1</f>
        <v>535</v>
      </c>
      <c r="B719" s="33" t="n">
        <f aca="false">S$2+P$2-SQRT(S$2^2-P$2^2*SIN(A719*PI()/180)^2)-P$2*COS(A719*PI()/180)</f>
        <v>84.3873177249041</v>
      </c>
      <c r="C719" s="34" t="n">
        <f aca="false">ASIN($P$2/$S$2*SIN(A719*PI()/180))*180/PI()</f>
        <v>1.49649620942015</v>
      </c>
      <c r="D719" s="33" t="n">
        <f aca="false">(P$2^2*(PI()*U$2/30)*SIN(A719*PI()/180)*COS(A719*PI()/180)/SQRT(S$2^2-P$2^2*SIN(A719*PI()/180)^2)+P$2*(PI()*U$2/30)*SIN(A719*PI()/180))/1000</f>
        <v>2.29896148051333</v>
      </c>
      <c r="E719" s="35" t="n">
        <f aca="false">-1*(PI()^2*U$2^2*P$2*COS(PI()*A719/180)/900+SQRT(2)*PI()^2*U$2^2*P$2^2*(4*(2*S$2^2-P$2^2)*COS(PI()*A719/90)+P$2^2*(COS(PI()*A719/45)+3))/(3600*(P$2^2*COS(PI()*A719/90)+2*S$2^2-P$2^2)^(3/2)))/1000</f>
        <v>23459.2748996161</v>
      </c>
      <c r="F719" s="33" t="n">
        <f aca="false">E719/1000</f>
        <v>23.4592748996161</v>
      </c>
      <c r="G719" s="35" t="n">
        <f aca="false">$W$2*E719</f>
        <v>10556.6737048273</v>
      </c>
      <c r="H719" s="33" t="n">
        <f aca="false">E719*TAN(C719*PI()/180)</f>
        <v>612.867153605297</v>
      </c>
      <c r="I719" s="35" t="n">
        <f aca="false">$W$2*H719</f>
        <v>275.790219122384</v>
      </c>
      <c r="J719" s="36" t="n">
        <v>0.80925</v>
      </c>
      <c r="K719" s="35" t="n">
        <f aca="false">(J719-1)/10*$R$2^2*PI()/4</f>
        <v>-155.867213534653</v>
      </c>
      <c r="L719" s="35" t="n">
        <f aca="false">G719+K719</f>
        <v>10400.8064912926</v>
      </c>
      <c r="M719" s="37" t="n">
        <f aca="false">L719*TAN(C719*PI()/180)</f>
        <v>271.718230712335</v>
      </c>
      <c r="N719" s="31"/>
    </row>
    <row r="720" customFormat="false" ht="12.75" hidden="false" customHeight="false" outlineLevel="0" collapsed="false">
      <c r="A720" s="32" t="n">
        <f aca="false">A719+1</f>
        <v>536</v>
      </c>
      <c r="B720" s="33" t="n">
        <f aca="false">S$2+P$2-SQRT(S$2^2-P$2^2*SIN(A720*PI()/180)^2)-P$2*COS(A720*PI()/180)</f>
        <v>84.427886094106</v>
      </c>
      <c r="C720" s="34" t="n">
        <f aca="false">ASIN($P$2/$S$2*SIN(A720*PI()/180))*180/PI()</f>
        <v>1.1976953974216</v>
      </c>
      <c r="D720" s="33" t="n">
        <f aca="false">(P$2^2*(PI()*U$2/30)*SIN(A720*PI()/180)*COS(A720*PI()/180)/SQRT(S$2^2-P$2^2*SIN(A720*PI()/180)^2)+P$2*(PI()*U$2/30)*SIN(A720*PI()/180))/1000</f>
        <v>1.83902949768616</v>
      </c>
      <c r="E720" s="35" t="n">
        <f aca="false">-1*(PI()^2*U$2^2*P$2*COS(PI()*A720/180)/900+SQRT(2)*PI()^2*U$2^2*P$2^2*(4*(2*S$2^2-P$2^2)*COS(PI()*A720/90)+P$2^2*(COS(PI()*A720/45)+3))/(3600*(P$2^2*COS(PI()*A720/90)+2*S$2^2-P$2^2)^(3/2)))/1000</f>
        <v>23453.9756326952</v>
      </c>
      <c r="F720" s="33" t="n">
        <f aca="false">E720/1000</f>
        <v>23.4539756326952</v>
      </c>
      <c r="G720" s="35" t="n">
        <f aca="false">$W$2*E720</f>
        <v>10554.2890347128</v>
      </c>
      <c r="H720" s="33" t="n">
        <f aca="false">E720*TAN(C720*PI()/180)</f>
        <v>490.346953687198</v>
      </c>
      <c r="I720" s="35" t="n">
        <f aca="false">$W$2*H720</f>
        <v>220.656129159239</v>
      </c>
      <c r="J720" s="36" t="n">
        <v>0.78125</v>
      </c>
      <c r="K720" s="35" t="n">
        <f aca="false">(J720-1)/10*$R$2^2*PI()/4</f>
        <v>-178.746804512217</v>
      </c>
      <c r="L720" s="35" t="n">
        <f aca="false">G720+K720</f>
        <v>10375.5422302006</v>
      </c>
      <c r="M720" s="37" t="n">
        <f aca="false">L720*TAN(C720*PI()/180)</f>
        <v>216.919110222812</v>
      </c>
      <c r="N720" s="31"/>
    </row>
    <row r="721" customFormat="false" ht="12.75" hidden="false" customHeight="false" outlineLevel="0" collapsed="false">
      <c r="A721" s="32" t="n">
        <f aca="false">A720+1</f>
        <v>537</v>
      </c>
      <c r="B721" s="33" t="n">
        <f aca="false">S$2+P$2-SQRT(S$2^2-P$2^2*SIN(A721*PI()/180)^2)-P$2*COS(A721*PI()/180)</f>
        <v>84.459437134961</v>
      </c>
      <c r="C721" s="34" t="n">
        <f aca="false">ASIN($P$2/$S$2*SIN(A721*PI()/180))*180/PI()</f>
        <v>0.898562312567528</v>
      </c>
      <c r="D721" s="33" t="n">
        <f aca="false">(P$2^2*(PI()*U$2/30)*SIN(A721*PI()/180)*COS(A721*PI()/180)/SQRT(S$2^2-P$2^2*SIN(A721*PI()/180)^2)+P$2*(PI()*U$2/30)*SIN(A721*PI()/180))/1000</f>
        <v>1.3791902488253</v>
      </c>
      <c r="E721" s="35" t="n">
        <f aca="false">-1*(PI()^2*U$2^2*P$2*COS(PI()*A721/180)/900+SQRT(2)*PI()^2*U$2^2*P$2^2*(4*(2*S$2^2-P$2^2)*COS(PI()*A721/90)+P$2^2*(COS(PI()*A721/45)+3))/(3600*(P$2^2*COS(PI()*A721/90)+2*S$2^2-P$2^2)^(3/2)))/1000</f>
        <v>23449.820780098</v>
      </c>
      <c r="F721" s="33" t="n">
        <f aca="false">E721/1000</f>
        <v>23.449820780098</v>
      </c>
      <c r="G721" s="35" t="n">
        <f aca="false">$W$2*E721</f>
        <v>10552.4193510441</v>
      </c>
      <c r="H721" s="33" t="n">
        <f aca="false">E721*TAN(C721*PI()/180)</f>
        <v>367.790665154148</v>
      </c>
      <c r="I721" s="35" t="n">
        <f aca="false">$W$2*H721</f>
        <v>165.505799319366</v>
      </c>
      <c r="J721" s="36" t="n">
        <v>0.78125</v>
      </c>
      <c r="K721" s="35" t="n">
        <f aca="false">(J721-1)/10*$R$2^2*PI()/4</f>
        <v>-178.746804512217</v>
      </c>
      <c r="L721" s="35" t="n">
        <f aca="false">G721+K721</f>
        <v>10373.6725465319</v>
      </c>
      <c r="M721" s="37" t="n">
        <f aca="false">L721*TAN(C721*PI()/180)</f>
        <v>162.702306416703</v>
      </c>
      <c r="N721" s="31"/>
    </row>
    <row r="722" customFormat="false" ht="12.75" hidden="false" customHeight="false" outlineLevel="0" collapsed="false">
      <c r="A722" s="32" t="n">
        <f aca="false">A721+1</f>
        <v>538</v>
      </c>
      <c r="B722" s="33" t="n">
        <f aca="false">S$2+P$2-SQRT(S$2^2-P$2^2*SIN(A722*PI()/180)^2)-P$2*COS(A722*PI()/180)</f>
        <v>84.4819724440769</v>
      </c>
      <c r="C722" s="34" t="n">
        <f aca="false">ASIN($P$2/$S$2*SIN(A722*PI()/180))*180/PI()</f>
        <v>0.599180005883033</v>
      </c>
      <c r="D722" s="33" t="n">
        <f aca="false">(P$2^2*(PI()*U$2/30)*SIN(A722*PI()/180)*COS(A722*PI()/180)/SQRT(S$2^2-P$2^2*SIN(A722*PI()/180)^2)+P$2*(PI()*U$2/30)*SIN(A722*PI()/180))/1000</f>
        <v>0.919421038614378</v>
      </c>
      <c r="E722" s="35" t="n">
        <f aca="false">-1*(PI()^2*U$2^2*P$2*COS(PI()*A722/180)/900+SQRT(2)*PI()^2*U$2^2*P$2^2*(4*(2*S$2^2-P$2^2)*COS(PI()*A722/90)+P$2^2*(COS(PI()*A722/45)+3))/(3600*(P$2^2*COS(PI()*A722/90)+2*S$2^2-P$2^2)^(3/2)))/1000</f>
        <v>23446.8352474567</v>
      </c>
      <c r="F722" s="33" t="n">
        <f aca="false">E722/1000</f>
        <v>23.4468352474567</v>
      </c>
      <c r="G722" s="35" t="n">
        <f aca="false">$W$2*E722</f>
        <v>10551.0758613555</v>
      </c>
      <c r="H722" s="33" t="n">
        <f aca="false">E722*TAN(C722*PI()/180)</f>
        <v>245.208061822969</v>
      </c>
      <c r="I722" s="35" t="n">
        <f aca="false">$W$2*H722</f>
        <v>110.343627820336</v>
      </c>
      <c r="J722" s="36" t="n">
        <v>0.80925</v>
      </c>
      <c r="K722" s="35" t="n">
        <f aca="false">(J722-1)/10*$R$2^2*PI()/4</f>
        <v>-155.867213534653</v>
      </c>
      <c r="L722" s="35" t="n">
        <f aca="false">G722+K722</f>
        <v>10395.2086478209</v>
      </c>
      <c r="M722" s="37" t="n">
        <f aca="false">L722*TAN(C722*PI()/180)</f>
        <v>108.713561462586</v>
      </c>
      <c r="N722" s="31"/>
    </row>
    <row r="723" customFormat="false" ht="12.75" hidden="false" customHeight="false" outlineLevel="0" collapsed="false">
      <c r="A723" s="32" t="n">
        <f aca="false">A722+1</f>
        <v>539</v>
      </c>
      <c r="B723" s="33" t="n">
        <f aca="false">S$2+P$2-SQRT(S$2^2-P$2^2*SIN(A723*PI()/180)^2)-P$2*COS(A723*PI()/180)</f>
        <v>84.4954931687245</v>
      </c>
      <c r="C723" s="34" t="n">
        <f aca="false">ASIN($P$2/$S$2*SIN(A723*PI()/180))*180/PI()</f>
        <v>0.299631543167013</v>
      </c>
      <c r="D723" s="33" t="n">
        <f aca="false">(P$2^2*(PI()*U$2/30)*SIN(A723*PI()/180)*COS(A723*PI()/180)/SQRT(S$2^2-P$2^2*SIN(A723*PI()/180)^2)+P$2*(PI()*U$2/30)*SIN(A723*PI()/180))/1000</f>
        <v>0.459698753242459</v>
      </c>
      <c r="E723" s="35" t="n">
        <f aca="false">-1*(PI()^2*U$2^2*P$2*COS(PI()*A723/180)/900+SQRT(2)*PI()^2*U$2^2*P$2^2*(4*(2*S$2^2-P$2^2)*COS(PI()*A723/90)+P$2^2*(COS(PI()*A723/45)+3))/(3600*(P$2^2*COS(PI()*A723/90)+2*S$2^2-P$2^2)^(3/2)))/1000</f>
        <v>23445.0368170584</v>
      </c>
      <c r="F723" s="33" t="n">
        <f aca="false">E723/1000</f>
        <v>23.4450368170584</v>
      </c>
      <c r="G723" s="35" t="n">
        <f aca="false">$W$2*E723</f>
        <v>10550.2665676763</v>
      </c>
      <c r="H723" s="33" t="n">
        <f aca="false">E723*TAN(C723*PI()/180)</f>
        <v>122.608273434182</v>
      </c>
      <c r="I723" s="35" t="n">
        <f aca="false">$W$2*H723</f>
        <v>55.173723045382</v>
      </c>
      <c r="J723" s="36" t="n">
        <v>0.80925</v>
      </c>
      <c r="K723" s="35" t="n">
        <f aca="false">(J723-1)/10*$R$2^2*PI()/4</f>
        <v>-155.867213534653</v>
      </c>
      <c r="L723" s="35" t="n">
        <f aca="false">G723+K723</f>
        <v>10394.3993541416</v>
      </c>
      <c r="M723" s="37" t="n">
        <f aca="false">L723*TAN(C723*PI()/180)</f>
        <v>54.3585991415212</v>
      </c>
    </row>
    <row r="724" customFormat="false" ht="13.5" hidden="false" customHeight="false" outlineLevel="0" collapsed="false">
      <c r="A724" s="18" t="n">
        <f aca="false">A723+1</f>
        <v>540</v>
      </c>
      <c r="B724" s="20" t="n">
        <f aca="false">S$2+P$2-SQRT(S$2^2-P$2^2*SIN(A724*PI()/180)^2)-P$2*COS(A724*PI()/180)</f>
        <v>84.5</v>
      </c>
      <c r="C724" s="39" t="n">
        <f aca="false">ASIN($P$2/$S$2*SIN(A724*PI()/180))*180/PI()</f>
        <v>6.30757378432124E-015</v>
      </c>
      <c r="D724" s="20" t="n">
        <f aca="false">(P$2^2*(PI()*U$2/30)*SIN(A724*PI()/180)*COS(A724*PI()/180)/SQRT(S$2^2-P$2^2*SIN(A724*PI()/180)^2)+P$2*(PI()*U$2/30)*SIN(A724*PI()/180))/1000</f>
        <v>9.67663489233053E-015</v>
      </c>
      <c r="E724" s="21" t="n">
        <f aca="false">-1*(PI()^2*U$2^2*P$2*COS(PI()*A724/180)/900+SQRT(2)*PI()^2*U$2^2*P$2^2*(4*(2*S$2^2-P$2^2)*COS(PI()*A724/90)+P$2^2*(COS(PI()*A724/45)+3))/(3600*(P$2^2*COS(PI()*A724/90)+2*S$2^2-P$2^2)^(3/2)))/1000</f>
        <v>23444.4361552741</v>
      </c>
      <c r="F724" s="20" t="n">
        <f aca="false">E724/1000</f>
        <v>23.4444361552741</v>
      </c>
      <c r="G724" s="21" t="n">
        <f aca="false">$W$2*E724</f>
        <v>10549.9962698733</v>
      </c>
      <c r="H724" s="20" t="n">
        <f aca="false">E724*TAN(C724*PI()/180)</f>
        <v>2.58094945453068E-012</v>
      </c>
      <c r="I724" s="21" t="n">
        <f aca="false">$W$2*H724</f>
        <v>1.16142725453881E-012</v>
      </c>
      <c r="J724" s="40" t="n">
        <v>0.69375</v>
      </c>
      <c r="K724" s="21" t="n">
        <f aca="false">(J724-1)/10*$R$2^2*PI()/4</f>
        <v>-250.245526317103</v>
      </c>
      <c r="L724" s="21" t="n">
        <f aca="false">G724+K724</f>
        <v>10299.7507435562</v>
      </c>
      <c r="M724" s="27" t="n">
        <f aca="false">L724*TAN(C724*PI()/180)</f>
        <v>1.13387824246749E-012</v>
      </c>
    </row>
  </sheetData>
  <mergeCells count="1">
    <mergeCell ref="E1:F1"/>
  </mergeCells>
  <printOptions headings="false" gridLines="false" gridLinesSet="true" horizontalCentered="true" verticalCentered="tru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H1:AH8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H61" activeCellId="0" sqref="H61"/>
    </sheetView>
  </sheetViews>
  <sheetFormatPr defaultColWidth="11.41796875" defaultRowHeight="12.75" zeroHeight="false" outlineLevelRow="0" outlineLevelCol="0"/>
  <cols>
    <col collapsed="false" customWidth="true" hidden="false" outlineLevel="0" max="1" min="1" style="41" width="11.99"/>
    <col collapsed="false" customWidth="true" hidden="false" outlineLevel="0" max="2" min="2" style="41" width="11.13"/>
    <col collapsed="false" customWidth="true" hidden="false" outlineLevel="0" max="3" min="3" style="41" width="10.13"/>
    <col collapsed="false" customWidth="true" hidden="false" outlineLevel="0" max="5" min="4" style="41" width="9.56"/>
    <col collapsed="false" customWidth="true" hidden="false" outlineLevel="0" max="6" min="6" style="41" width="11.13"/>
    <col collapsed="false" customWidth="true" hidden="false" outlineLevel="0" max="7" min="7" style="41" width="14.14"/>
    <col collapsed="false" customWidth="true" hidden="false" outlineLevel="0" max="10" min="8" style="41" width="18.41"/>
    <col collapsed="false" customWidth="true" hidden="false" outlineLevel="0" max="11" min="11" style="41" width="5.56"/>
    <col collapsed="false" customWidth="true" hidden="false" outlineLevel="0" max="12" min="12" style="41" width="16.28"/>
    <col collapsed="false" customWidth="true" hidden="false" outlineLevel="0" max="13" min="13" style="41" width="11.13"/>
    <col collapsed="false" customWidth="true" hidden="false" outlineLevel="0" max="14" min="14" style="41" width="13.56"/>
    <col collapsed="false" customWidth="true" hidden="false" outlineLevel="0" max="15" min="15" style="41" width="5.13"/>
    <col collapsed="false" customWidth="false" hidden="false" outlineLevel="0" max="19" min="16" style="41" width="11.42"/>
    <col collapsed="false" customWidth="true" hidden="false" outlineLevel="0" max="20" min="20" style="41" width="13.28"/>
    <col collapsed="false" customWidth="true" hidden="false" outlineLevel="0" max="21" min="21" style="41" width="13.41"/>
    <col collapsed="false" customWidth="false" hidden="false" outlineLevel="0" max="257" min="22" style="41" width="11.42"/>
  </cols>
  <sheetData>
    <row r="1" customFormat="false" ht="12.75" hidden="false" customHeight="true" outlineLevel="0" collapsed="false">
      <c r="H1" s="28" t="s">
        <v>24</v>
      </c>
      <c r="I1" s="42" t="s">
        <v>25</v>
      </c>
      <c r="J1" s="43" t="s">
        <v>26</v>
      </c>
    </row>
    <row r="2" customFormat="false" ht="12.75" hidden="false" customHeight="true" outlineLevel="0" collapsed="false">
      <c r="H2" s="18" t="n">
        <v>50</v>
      </c>
      <c r="I2" s="23" t="n">
        <v>39</v>
      </c>
      <c r="J2" s="44" t="n">
        <v>141.5</v>
      </c>
    </row>
    <row r="3" customFormat="false" ht="12.75" hidden="false" customHeight="true" outlineLevel="0" collapsed="false">
      <c r="H3" s="28" t="s">
        <v>27</v>
      </c>
      <c r="I3" s="42" t="s">
        <v>28</v>
      </c>
      <c r="J3" s="43" t="s">
        <v>29</v>
      </c>
    </row>
    <row r="4" customFormat="false" ht="12.75" hidden="false" customHeight="true" outlineLevel="0" collapsed="false">
      <c r="H4" s="45" t="n">
        <f aca="false">R7*100</f>
        <v>40.7264057870591</v>
      </c>
      <c r="I4" s="46" t="n">
        <f aca="false">V45*10000</f>
        <v>28.3424698546848</v>
      </c>
      <c r="J4" s="47" t="n">
        <f aca="false">MAX(R9:R81)</f>
        <v>0.606453588784548</v>
      </c>
    </row>
    <row r="5" customFormat="false" ht="12.75" hidden="false" customHeight="true" outlineLevel="0" collapsed="false">
      <c r="H5" s="48"/>
      <c r="I5" s="49"/>
      <c r="J5" s="50"/>
    </row>
    <row r="6" customFormat="false" ht="12.75" hidden="false" customHeight="true" outlineLevel="0" collapsed="false">
      <c r="H6" s="28" t="s">
        <v>24</v>
      </c>
      <c r="I6" s="42" t="s">
        <v>25</v>
      </c>
      <c r="J6" s="43" t="s">
        <v>26</v>
      </c>
      <c r="N6" s="41" t="n">
        <f aca="false">(PI()^2*48.2576^2*I$2/900+SQRT(2)*PI()^2*48.2576^2*I$2^2*(4*(2*J$2^2-I$2^2)+I$2^2*(1+3))/(3600*(I$2^2+2*J$2^2-I$2^2)^(3/2)))/1000</f>
        <v>1.2704981820461</v>
      </c>
    </row>
    <row r="7" customFormat="false" ht="12.75" hidden="false" customHeight="true" outlineLevel="0" collapsed="false">
      <c r="H7" s="18" t="n">
        <v>100</v>
      </c>
      <c r="I7" s="23" t="n">
        <f aca="false">I2</f>
        <v>39</v>
      </c>
      <c r="J7" s="44" t="n">
        <f aca="false">J2</f>
        <v>141.5</v>
      </c>
      <c r="M7" s="1"/>
      <c r="N7" s="51" t="n">
        <f aca="false">(PI()^2*I$2*COS(PI()*M9/180)/900+SQRT(2)*PI()^2*I$2^2*(4*(2*J$2^2-I$2^2)*COS(PI()*M9/90)+I$2^2*(COS(PI()*M9/45)+3))/(3600*(I$2^2*COS(PI()*M9/90)+2*J$2^2-I$2^2)^(3/2)))</f>
        <v>0.545560111358214</v>
      </c>
      <c r="P7" s="41" t="str">
        <f aca="false">"Mit "&amp;H2&amp;" % Ausgleich"</f>
        <v>Mit 50 % Ausgleich</v>
      </c>
      <c r="R7" s="52" t="n">
        <f aca="false">AVERAGE(R9:R80)</f>
        <v>0.407264057870591</v>
      </c>
      <c r="Y7" s="41" t="str">
        <f aca="false">"Mit "&amp;H7&amp;" % Ausgleich"</f>
        <v>Mit 100 % Ausgleich</v>
      </c>
      <c r="AA7" s="52" t="n">
        <f aca="false">AVERAGE(AA9:AA80)</f>
        <v>0.539218423819693</v>
      </c>
    </row>
    <row r="8" customFormat="false" ht="12.75" hidden="false" customHeight="true" outlineLevel="0" collapsed="false">
      <c r="H8" s="28" t="s">
        <v>27</v>
      </c>
      <c r="I8" s="42" t="s">
        <v>28</v>
      </c>
      <c r="J8" s="43" t="s">
        <v>29</v>
      </c>
      <c r="M8" s="1" t="s">
        <v>0</v>
      </c>
      <c r="N8" s="1" t="s">
        <v>30</v>
      </c>
      <c r="O8" s="1"/>
      <c r="P8" s="53" t="s">
        <v>31</v>
      </c>
      <c r="Q8" s="53" t="s">
        <v>32</v>
      </c>
      <c r="R8" s="53" t="s">
        <v>33</v>
      </c>
      <c r="S8" s="53" t="s">
        <v>34</v>
      </c>
      <c r="T8" s="53" t="s">
        <v>35</v>
      </c>
      <c r="U8" s="53" t="s">
        <v>35</v>
      </c>
      <c r="V8" s="41" t="n">
        <f aca="false">V45*10000</f>
        <v>28.3424698546848</v>
      </c>
      <c r="W8" s="1" t="s">
        <v>36</v>
      </c>
      <c r="Y8" s="53" t="s">
        <v>31</v>
      </c>
      <c r="Z8" s="53" t="s">
        <v>32</v>
      </c>
      <c r="AA8" s="53" t="s">
        <v>33</v>
      </c>
      <c r="AB8" s="53" t="s">
        <v>34</v>
      </c>
      <c r="AC8" s="53" t="s">
        <v>35</v>
      </c>
      <c r="AD8" s="53" t="s">
        <v>35</v>
      </c>
      <c r="AE8" s="41" t="n">
        <f aca="false">AE45*10000</f>
        <v>20.7648820829054</v>
      </c>
      <c r="AF8" s="1" t="s">
        <v>36</v>
      </c>
    </row>
    <row r="9" customFormat="false" ht="12.75" hidden="false" customHeight="true" outlineLevel="0" collapsed="false">
      <c r="H9" s="45" t="n">
        <f aca="false">AA7*100</f>
        <v>53.9218423819693</v>
      </c>
      <c r="I9" s="46" t="n">
        <f aca="false">AE45*10000</f>
        <v>20.7648820829054</v>
      </c>
      <c r="J9" s="47" t="n">
        <f aca="false">MAX(AA9:AA81)</f>
        <v>0.818558377793369</v>
      </c>
      <c r="M9" s="1" t="n">
        <v>0</v>
      </c>
      <c r="N9" s="54" t="n">
        <f aca="false">(PI()^2*I$2*COS(PI()*M9/180)/900+SQRT(2)*PI()^2*I$2^2*(4*(2*J$2^2-I$2^2)*COS(PI()*M9/90)+I$2^2*(COS(PI()*M9/45)+3))/(3600*(I$2^2*COS(PI()*M9/90)+2*J$2^2-I$2^2)^(3/2)))/N$7</f>
        <v>1</v>
      </c>
      <c r="O9" s="54"/>
      <c r="P9" s="54" t="n">
        <f aca="false">N9-COS(M9*PI()/180)*H$2/100/N$6</f>
        <v>0.606453588784548</v>
      </c>
      <c r="Q9" s="54" t="n">
        <f aca="false">SIN(M9*PI()/180)*H$2/100/N$6</f>
        <v>0</v>
      </c>
      <c r="R9" s="54" t="n">
        <f aca="false">SQRT(SUMSQ(P9,Q9))</f>
        <v>0.606453588784548</v>
      </c>
      <c r="S9" s="54" t="n">
        <f aca="false">(R9-R81)/R9*100</f>
        <v>0</v>
      </c>
      <c r="T9" s="54" t="n">
        <f aca="false">DEGREES(ATAN2(P9,Q9))</f>
        <v>0</v>
      </c>
      <c r="U9" s="54" t="n">
        <f aca="false">IF(DEGREES(ATAN2(P9,Q9))&lt;0,360+DEGREES(ATAN2(P9,Q9)),DEGREES(ATAN2(P9,Q9)))</f>
        <v>0</v>
      </c>
      <c r="V9" s="54" t="n">
        <f aca="false">(P9*(Q9-0)/2+P9*(Q10-Q9)/2)^2</f>
        <v>0.000108173050956844</v>
      </c>
      <c r="W9" s="41" t="n">
        <f aca="false">R9*5</f>
        <v>3.03226794392274</v>
      </c>
      <c r="Y9" s="54" t="n">
        <f aca="false">N9-COS(M9*PI()/180)*H$7/100/N$6</f>
        <v>0.212907177569096</v>
      </c>
      <c r="Z9" s="54" t="n">
        <f aca="false">SIN(M9*PI()/180)*H$7/100/N$6</f>
        <v>0</v>
      </c>
      <c r="AA9" s="54" t="n">
        <f aca="false">SQRT(SUMSQ(Y9,Z9))</f>
        <v>0.212907177569096</v>
      </c>
      <c r="AB9" s="54" t="n">
        <f aca="false">(AA9-AA81)/AA9*100</f>
        <v>0</v>
      </c>
      <c r="AC9" s="54" t="n">
        <f aca="false">DEGREES(ATAN2(Y9,Z9))</f>
        <v>0</v>
      </c>
      <c r="AD9" s="54" t="n">
        <f aca="false">IF(DEGREES(ATAN2(Y9,Z9))&lt;0,360+DEGREES(ATAN2(Y9,Z9)),DEGREES(ATAN2(Y9,Z9)))</f>
        <v>0</v>
      </c>
      <c r="AE9" s="54" t="n">
        <f aca="false">(Y9*(Z9-0)/2+Y9*(Z10-Z9)/2)^2</f>
        <v>5.33291344306525E-005</v>
      </c>
      <c r="AF9" s="41" t="n">
        <f aca="false">AA9*5</f>
        <v>1.06453588784548</v>
      </c>
      <c r="AH9" s="41" t="n">
        <v>1</v>
      </c>
    </row>
    <row r="10" customFormat="false" ht="12.75" hidden="false" customHeight="false" outlineLevel="0" collapsed="false">
      <c r="M10" s="1" t="n">
        <v>5</v>
      </c>
      <c r="N10" s="54" t="n">
        <f aca="false">(PI()^2*I$2*COS(PI()*M10/180)/900+SQRT(2)*PI()^2*I$2^2*(4*(2*J$2^2-I$2^2)*COS(PI()*M10/90)+I$2^2*(COS(PI()*M10/45)+3))/(3600*(I$2^2*COS(PI()*M10/90)+2*J$2^2-I$2^2)^(3/2)))/N$7</f>
        <v>0.993919620072696</v>
      </c>
      <c r="O10" s="54"/>
      <c r="P10" s="54" t="n">
        <f aca="false">N10-COS(M10*PI()/180)*H$2/100/N$6</f>
        <v>0.601870771766829</v>
      </c>
      <c r="Q10" s="54" t="n">
        <f aca="false">SIN(M10*PI()/180)*H$2/100/N$6</f>
        <v>0.034299829775158</v>
      </c>
      <c r="R10" s="54" t="n">
        <f aca="false">SQRT(SUMSQ(P10,Q10))</f>
        <v>0.602847330781022</v>
      </c>
      <c r="S10" s="54" t="n">
        <f aca="false">(R10-R9)/R10*100</f>
        <v>-0.598204191906098</v>
      </c>
      <c r="T10" s="54" t="n">
        <f aca="false">DEGREES(ATAN2(P10,Q10))</f>
        <v>3.26168374754861</v>
      </c>
      <c r="U10" s="54" t="n">
        <f aca="false">IF(DEGREES(ATAN2(P10,Q10))&lt;0,360+DEGREES(ATAN2(P10,Q10)),DEGREES(ATAN2(P10,Q10)))</f>
        <v>3.26168374754861</v>
      </c>
      <c r="V10" s="54" t="n">
        <f aca="false">V9+(P10*(Q10-Q9)/2+P10*(Q11-Q10)/2)^2</f>
        <v>0.000531113175118122</v>
      </c>
      <c r="W10" s="41" t="n">
        <f aca="false">R10*5+W9</f>
        <v>6.04650459782785</v>
      </c>
      <c r="Y10" s="54" t="n">
        <f aca="false">N10-COS(M10*PI()/180)*H$7/100/N$6</f>
        <v>0.209821923460962</v>
      </c>
      <c r="Z10" s="54" t="n">
        <f aca="false">SIN(M10*PI()/180)*H$7/100/N$6</f>
        <v>0.0685996595503161</v>
      </c>
      <c r="AA10" s="54" t="n">
        <f aca="false">SQRT(SUMSQ(Y10,Z10))</f>
        <v>0.220751337153995</v>
      </c>
      <c r="AB10" s="54" t="n">
        <f aca="false">(AA10-AA9)/AA10*100</f>
        <v>3.55339165145219</v>
      </c>
      <c r="AC10" s="54" t="n">
        <f aca="false">DEGREES(ATAN2(Y10,Z10))</f>
        <v>18.1047574150309</v>
      </c>
      <c r="AD10" s="54" t="n">
        <f aca="false">IF(DEGREES(ATAN2(Y10,Z10))&lt;0,360+DEGREES(ATAN2(Y10,Z10)),DEGREES(ATAN2(Y10,Z10)))</f>
        <v>18.1047574150309</v>
      </c>
      <c r="AE10" s="54" t="n">
        <f aca="false">AE9+(Y10*(Z10-Z9)/2+Y10*(Z11-Z10)/2)^2</f>
        <v>0.000258934337447447</v>
      </c>
      <c r="AF10" s="41" t="n">
        <f aca="false">AA10*5+AF9</f>
        <v>2.16829257361546</v>
      </c>
      <c r="AH10" s="41" t="n">
        <v>0.993919620072696</v>
      </c>
    </row>
    <row r="11" customFormat="false" ht="12.75" hidden="false" customHeight="false" outlineLevel="0" collapsed="false">
      <c r="M11" s="1" t="n">
        <v>10</v>
      </c>
      <c r="N11" s="54" t="n">
        <f aca="false">(PI()^2*I$2*COS(PI()*M11/180)/900+SQRT(2)*PI()^2*I$2^2*(4*(2*J$2^2-I$2^2)*COS(PI()*M11/90)+I$2^2*(COS(PI()*M11/45)+3))/(3600*(I$2^2*COS(PI()*M11/90)+2*J$2^2-I$2^2)^(3/2)))/N$7</f>
        <v>0.975774487141877</v>
      </c>
      <c r="O11" s="54"/>
      <c r="P11" s="54" t="n">
        <f aca="false">N11-COS(M11*PI()/180)*H$2/100/N$6</f>
        <v>0.588206930206769</v>
      </c>
      <c r="Q11" s="54" t="n">
        <f aca="false">SIN(M11*PI()/180)*H$2/100/N$6</f>
        <v>0.0683386171349236</v>
      </c>
      <c r="R11" s="54" t="n">
        <f aca="false">SQRT(SUMSQ(P11,Q11))</f>
        <v>0.592163456602301</v>
      </c>
      <c r="S11" s="54" t="n">
        <f aca="false">(R11-R10)/R11*100</f>
        <v>-1.80421031720248</v>
      </c>
      <c r="T11" s="54" t="n">
        <f aca="false">DEGREES(ATAN2(P11,Q11))</f>
        <v>6.62698473160623</v>
      </c>
      <c r="U11" s="54" t="n">
        <f aca="false">IF(DEGREES(ATAN2(P11,Q11))&lt;0,360+DEGREES(ATAN2(P11,Q11)),DEGREES(ATAN2(P11,Q11)))</f>
        <v>6.62698473160623</v>
      </c>
      <c r="V11" s="54" t="n">
        <f aca="false">V10+(P11*(Q11-Q10)/2+P11*(Q12-Q11)/2)^2</f>
        <v>0.000925885883709058</v>
      </c>
      <c r="W11" s="41" t="n">
        <f aca="false">R11*5+W10</f>
        <v>9.00732188083935</v>
      </c>
      <c r="Y11" s="54" t="n">
        <f aca="false">N11-COS(M11*PI()/180)*H$7/100/N$6</f>
        <v>0.200639373271661</v>
      </c>
      <c r="Z11" s="54" t="n">
        <f aca="false">SIN(M11*PI()/180)*H$7/100/N$6</f>
        <v>0.136677234269847</v>
      </c>
      <c r="AA11" s="54" t="n">
        <f aca="false">SQRT(SUMSQ(Y11,Z11))</f>
        <v>0.242769076437877</v>
      </c>
      <c r="AB11" s="54" t="n">
        <f aca="false">(AA11-AA10)/AA11*100</f>
        <v>9.06941675066098</v>
      </c>
      <c r="AC11" s="54" t="n">
        <f aca="false">DEGREES(ATAN2(Y11,Z11))</f>
        <v>34.2630213031197</v>
      </c>
      <c r="AD11" s="54" t="n">
        <f aca="false">IF(DEGREES(ATAN2(Y11,Z11))&lt;0,360+DEGREES(ATAN2(Y11,Z11)),DEGREES(ATAN2(Y11,Z11)))</f>
        <v>34.2630213031197</v>
      </c>
      <c r="AE11" s="54" t="n">
        <f aca="false">AE10+(Y11*(Z11-Z10)/2+Y11*(Z12-Z11)/2)^2</f>
        <v>0.000442663951955064</v>
      </c>
      <c r="AF11" s="41" t="n">
        <f aca="false">AA11*5+AF10</f>
        <v>3.38213795580484</v>
      </c>
      <c r="AH11" s="41" t="n">
        <v>0.975774487141877</v>
      </c>
    </row>
    <row r="12" customFormat="false" ht="12.75" hidden="false" customHeight="false" outlineLevel="0" collapsed="false">
      <c r="M12" s="1" t="n">
        <v>15</v>
      </c>
      <c r="N12" s="54" t="n">
        <f aca="false">(PI()^2*I$2*COS(PI()*M12/180)/900+SQRT(2)*PI()^2*I$2^2*(4*(2*J$2^2-I$2^2)*COS(PI()*M12/90)+I$2^2*(COS(PI()*M12/45)+3))/(3600*(I$2^2*COS(PI()*M12/90)+2*J$2^2-I$2^2)^(3/2)))/N$7</f>
        <v>0.945852347002252</v>
      </c>
      <c r="O12" s="54"/>
      <c r="P12" s="54" t="n">
        <f aca="false">N12-COS(M12*PI()/180)*H$2/100/N$6</f>
        <v>0.565715704565869</v>
      </c>
      <c r="Q12" s="54" t="n">
        <f aca="false">SIN(M12*PI()/180)*H$2/100/N$6</f>
        <v>0.101857306354307</v>
      </c>
      <c r="R12" s="54" t="n">
        <f aca="false">SQRT(SUMSQ(P12,Q12))</f>
        <v>0.574812290448119</v>
      </c>
      <c r="S12" s="54" t="n">
        <f aca="false">(R12-R11)/R12*100</f>
        <v>-3.01857953326901</v>
      </c>
      <c r="T12" s="54" t="n">
        <f aca="false">DEGREES(ATAN2(P12,Q12))</f>
        <v>10.2067675869069</v>
      </c>
      <c r="U12" s="54" t="n">
        <f aca="false">IF(DEGREES(ATAN2(P12,Q12))&lt;0,360+DEGREES(ATAN2(P12,Q12)),DEGREES(ATAN2(P12,Q12)))</f>
        <v>10.2067675869069</v>
      </c>
      <c r="V12" s="54" t="n">
        <f aca="false">V11+(P12*(Q12-Q11)/2+P12*(Q13-Q12)/2)^2</f>
        <v>0.0012771776380091</v>
      </c>
      <c r="W12" s="41" t="n">
        <f aca="false">R12*5+W11</f>
        <v>11.8813833330799</v>
      </c>
      <c r="Y12" s="54" t="n">
        <f aca="false">N12-COS(M12*PI()/180)*H$7/100/N$6</f>
        <v>0.185579062129486</v>
      </c>
      <c r="Z12" s="54" t="n">
        <f aca="false">SIN(M12*PI()/180)*H$7/100/N$6</f>
        <v>0.203714612708614</v>
      </c>
      <c r="AA12" s="54" t="n">
        <f aca="false">SQRT(SUMSQ(Y12,Z12))</f>
        <v>0.275570738163326</v>
      </c>
      <c r="AB12" s="54" t="n">
        <f aca="false">(AA12-AA11)/AA12*100</f>
        <v>11.9031730088874</v>
      </c>
      <c r="AC12" s="54" t="n">
        <f aca="false">DEGREES(ATAN2(Y12,Z12))</f>
        <v>47.6672403418917</v>
      </c>
      <c r="AD12" s="54" t="n">
        <f aca="false">IF(DEGREES(ATAN2(Y12,Z12))&lt;0,360+DEGREES(ATAN2(Y12,Z12)),DEGREES(ATAN2(Y12,Z12)))</f>
        <v>47.6672403418917</v>
      </c>
      <c r="AE12" s="54" t="n">
        <f aca="false">AE11+(Y12*(Z12-Z11)/2+Y12*(Z13-Z12)/2)^2</f>
        <v>0.00059387705585651</v>
      </c>
      <c r="AF12" s="41" t="n">
        <f aca="false">AA12*5+AF11</f>
        <v>4.75999164662147</v>
      </c>
      <c r="AH12" s="41" t="n">
        <v>0.945852347002252</v>
      </c>
    </row>
    <row r="13" customFormat="false" ht="12.75" hidden="false" customHeight="false" outlineLevel="0" collapsed="false">
      <c r="M13" s="1" t="n">
        <v>20</v>
      </c>
      <c r="N13" s="54" t="n">
        <f aca="false">(PI()^2*I$2*COS(PI()*M13/180)/900+SQRT(2)*PI()^2*I$2^2*(4*(2*J$2^2-I$2^2)*COS(PI()*M13/90)+I$2^2*(COS(PI()*M13/45)+3))/(3600*(I$2^2*COS(PI()*M13/90)+2*J$2^2-I$2^2)^(3/2)))/N$7</f>
        <v>0.904631698719152</v>
      </c>
      <c r="O13" s="54"/>
      <c r="P13" s="54" t="n">
        <f aca="false">N13-COS(M13*PI()/180)*H$2/100/N$6</f>
        <v>0.534819040163216</v>
      </c>
      <c r="Q13" s="54" t="n">
        <f aca="false">SIN(M13*PI()/180)*H$2/100/N$6</f>
        <v>0.134600799969211</v>
      </c>
      <c r="R13" s="54" t="n">
        <f aca="false">SQRT(SUMSQ(P13,Q13))</f>
        <v>0.551496854998698</v>
      </c>
      <c r="S13" s="54" t="n">
        <f aca="false">(R13-R12)/R13*100</f>
        <v>-4.22766426283172</v>
      </c>
      <c r="T13" s="54" t="n">
        <f aca="false">DEGREES(ATAN2(P13,Q13))</f>
        <v>14.1265548867841</v>
      </c>
      <c r="U13" s="54" t="n">
        <f aca="false">IF(DEGREES(ATAN2(P13,Q13))&lt;0,360+DEGREES(ATAN2(P13,Q13)),DEGREES(ATAN2(P13,Q13)))</f>
        <v>14.1265548867841</v>
      </c>
      <c r="V13" s="54" t="n">
        <f aca="false">V12+(P13*(Q13-Q12)/2+P13*(Q14-Q13)/2)^2</f>
        <v>0.00157432322363099</v>
      </c>
      <c r="W13" s="41" t="n">
        <f aca="false">R13*5+W12</f>
        <v>14.6388676080734</v>
      </c>
      <c r="Y13" s="54" t="n">
        <f aca="false">N13-COS(M13*PI()/180)*H$7/100/N$6</f>
        <v>0.165006381607279</v>
      </c>
      <c r="Z13" s="54" t="n">
        <f aca="false">SIN(M13*PI()/180)*H$7/100/N$6</f>
        <v>0.269201599938423</v>
      </c>
      <c r="AA13" s="54" t="n">
        <f aca="false">SQRT(SUMSQ(Y13,Z13))</f>
        <v>0.315747695764409</v>
      </c>
      <c r="AB13" s="54" t="n">
        <f aca="false">(AA13-AA12)/AA13*100</f>
        <v>12.72438663529</v>
      </c>
      <c r="AC13" s="54" t="n">
        <f aca="false">DEGREES(ATAN2(Y13,Z13))</f>
        <v>58.4938995207561</v>
      </c>
      <c r="AD13" s="54" t="n">
        <f aca="false">IF(DEGREES(ATAN2(Y13,Z13))&lt;0,360+DEGREES(ATAN2(Y13,Z13)),DEGREES(ATAN2(Y13,Z13)))</f>
        <v>58.4938995207561</v>
      </c>
      <c r="AE13" s="54" t="n">
        <f aca="false">AE12+(Y13*(Z13-Z12)/2+Y13*(Z14-Z13)/2)^2</f>
        <v>0.000707017280136195</v>
      </c>
      <c r="AF13" s="41" t="n">
        <f aca="false">AA13*5+AF12</f>
        <v>6.33873012544352</v>
      </c>
      <c r="AH13" s="41" t="n">
        <v>0.904631698719153</v>
      </c>
    </row>
    <row r="14" customFormat="false" ht="12.75" hidden="false" customHeight="false" outlineLevel="0" collapsed="false">
      <c r="M14" s="1" t="n">
        <v>25</v>
      </c>
      <c r="N14" s="54" t="n">
        <f aca="false">(PI()^2*I$2*COS(PI()*M14/180)/900+SQRT(2)*PI()^2*I$2^2*(4*(2*J$2^2-I$2^2)*COS(PI()*M14/90)+I$2^2*(COS(PI()*M14/45)+3))/(3600*(I$2^2*COS(PI()*M14/90)+2*J$2^2-I$2^2)^(3/2)))/N$7</f>
        <v>0.852779619736695</v>
      </c>
      <c r="O14" s="54"/>
      <c r="P14" s="54" t="n">
        <f aca="false">N14-COS(M14*PI()/180)*H$2/100/N$6</f>
        <v>0.496105442691803</v>
      </c>
      <c r="Q14" s="54" t="n">
        <f aca="false">SIN(M14*PI()/180)*H$2/100/N$6</f>
        <v>0.166319900222165</v>
      </c>
      <c r="R14" s="54" t="n">
        <f aca="false">SQRT(SUMSQ(P14,Q14))</f>
        <v>0.523242696536073</v>
      </c>
      <c r="S14" s="54" t="n">
        <f aca="false">(R14-R13)/R14*100</f>
        <v>-5.39981898451155</v>
      </c>
      <c r="T14" s="54" t="n">
        <f aca="false">DEGREES(ATAN2(P14,Q14))</f>
        <v>18.5337843074747</v>
      </c>
      <c r="U14" s="54" t="n">
        <f aca="false">IF(DEGREES(ATAN2(P14,Q14))&lt;0,360+DEGREES(ATAN2(P14,Q14)),DEGREES(ATAN2(P14,Q14)))</f>
        <v>18.5337843074747</v>
      </c>
      <c r="V14" s="54" t="n">
        <f aca="false">V13+(P14*(Q14-Q13)/2+P14*(Q15-Q14)/2)^2</f>
        <v>0.00181216236901292</v>
      </c>
      <c r="W14" s="41" t="n">
        <f aca="false">R14*5+W13</f>
        <v>17.2550810907538</v>
      </c>
      <c r="Y14" s="54" t="n">
        <f aca="false">N14-COS(M14*PI()/180)*H$7/100/N$6</f>
        <v>0.139431265646912</v>
      </c>
      <c r="Z14" s="54" t="n">
        <f aca="false">SIN(M14*PI()/180)*H$7/100/N$6</f>
        <v>0.33263980044433</v>
      </c>
      <c r="AA14" s="54" t="n">
        <f aca="false">SQRT(SUMSQ(Y14,Z14))</f>
        <v>0.360680349727488</v>
      </c>
      <c r="AB14" s="54" t="n">
        <f aca="false">(AA14-AA13)/AA14*100</f>
        <v>12.4577493609032</v>
      </c>
      <c r="AC14" s="54" t="n">
        <f aca="false">DEGREES(ATAN2(Y14,Z14))</f>
        <v>67.2582300169884</v>
      </c>
      <c r="AD14" s="54" t="n">
        <f aca="false">IF(DEGREES(ATAN2(Y14,Z14))&lt;0,360+DEGREES(ATAN2(Y14,Z14)),DEGREES(ATAN2(Y14,Z14)))</f>
        <v>67.2582300169884</v>
      </c>
      <c r="AE14" s="54" t="n">
        <f aca="false">AE13+(Y14*(Z14-Z13)/2+Y14*(Z15-Z14)/2)^2</f>
        <v>0.000782164978391978</v>
      </c>
      <c r="AF14" s="41" t="n">
        <f aca="false">AA14*5+AF13</f>
        <v>8.14213187408096</v>
      </c>
      <c r="AH14" s="41" t="n">
        <v>0.852779619736695</v>
      </c>
    </row>
    <row r="15" customFormat="false" ht="12.75" hidden="false" customHeight="false" outlineLevel="0" collapsed="false">
      <c r="M15" s="1" t="n">
        <v>30</v>
      </c>
      <c r="N15" s="54" t="n">
        <f aca="false">(PI()^2*I$2*COS(PI()*M15/180)/900+SQRT(2)*PI()^2*I$2^2*(4*(2*J$2^2-I$2^2)*COS(PI()*M15/90)+I$2^2*(COS(PI()*M15/45)+3))/(3600*(I$2^2*COS(PI()*M15/90)+2*J$2^2-I$2^2)^(3/2)))/N$7</f>
        <v>0.791147626970365</v>
      </c>
      <c r="O15" s="54"/>
      <c r="P15" s="54" t="n">
        <f aca="false">N15-COS(M15*PI()/180)*H$2/100/N$6</f>
        <v>0.450326437289586</v>
      </c>
      <c r="Q15" s="54" t="n">
        <f aca="false">SIN(M15*PI()/180)*H$2/100/N$6</f>
        <v>0.196773205607726</v>
      </c>
      <c r="R15" s="54" t="n">
        <f aca="false">SQRT(SUMSQ(P15,Q15))</f>
        <v>0.491440326557632</v>
      </c>
      <c r="S15" s="54" t="n">
        <f aca="false">(R15-R14)/R15*100</f>
        <v>-6.47125770105305</v>
      </c>
      <c r="T15" s="54" t="n">
        <f aca="false">DEGREES(ATAN2(P15,Q15))</f>
        <v>23.6032502592291</v>
      </c>
      <c r="U15" s="54" t="n">
        <f aca="false">IF(DEGREES(ATAN2(P15,Q15))&lt;0,360+DEGREES(ATAN2(P15,Q15)),DEGREES(ATAN2(P15,Q15)))</f>
        <v>23.6032502592291</v>
      </c>
      <c r="V15" s="54" t="n">
        <f aca="false">V14+(P15*(Q15-Q14)/2+P15*(Q16-Q15)/2)^2</f>
        <v>0.00199109933960037</v>
      </c>
      <c r="W15" s="41" t="n">
        <f aca="false">R15*5+W14</f>
        <v>19.712282723542</v>
      </c>
      <c r="Y15" s="54" t="n">
        <f aca="false">N15-COS(M15*PI()/180)*H$7/100/N$6</f>
        <v>0.109505247608808</v>
      </c>
      <c r="Z15" s="54" t="n">
        <f aca="false">SIN(M15*PI()/180)*H$7/100/N$6</f>
        <v>0.393546411215452</v>
      </c>
      <c r="AA15" s="54" t="n">
        <f aca="false">SQRT(SUMSQ(Y15,Z15))</f>
        <v>0.408497462702558</v>
      </c>
      <c r="AB15" s="54" t="n">
        <f aca="false">(AA15-AA14)/AA15*100</f>
        <v>11.705608318524</v>
      </c>
      <c r="AC15" s="54" t="n">
        <f aca="false">DEGREES(ATAN2(Y15,Z15))</f>
        <v>74.4506443121733</v>
      </c>
      <c r="AD15" s="54" t="n">
        <f aca="false">IF(DEGREES(ATAN2(Y15,Z15))&lt;0,360+DEGREES(ATAN2(Y15,Z15)),DEGREES(ATAN2(Y15,Z15)))</f>
        <v>74.4506443121733</v>
      </c>
      <c r="AE15" s="54" t="n">
        <f aca="false">AE14+(Y15*(Z15-Z14)/2+Y15*(Z16-Z15)/2)^2</f>
        <v>0.000824487842231597</v>
      </c>
      <c r="AF15" s="41" t="n">
        <f aca="false">AA15*5+AF14</f>
        <v>10.1846191875937</v>
      </c>
      <c r="AH15" s="41" t="n">
        <v>0.791147626970365</v>
      </c>
    </row>
    <row r="16" customFormat="false" ht="12.75" hidden="false" customHeight="false" outlineLevel="0" collapsed="false">
      <c r="M16" s="1" t="n">
        <v>35</v>
      </c>
      <c r="N16" s="54" t="n">
        <f aca="false">(PI()^2*I$2*COS(PI()*M16/180)/900+SQRT(2)*PI()^2*I$2^2*(4*(2*J$2^2-I$2^2)*COS(PI()*M16/90)+I$2^2*(COS(PI()*M16/45)+3))/(3600*(I$2^2*COS(PI()*M16/90)+2*J$2^2-I$2^2)^(3/2)))/N$7</f>
        <v>0.720764545264166</v>
      </c>
      <c r="O16" s="54"/>
      <c r="P16" s="54" t="n">
        <f aca="false">N16-COS(M16*PI()/180)*H$2/100/N$6</f>
        <v>0.398390197994432</v>
      </c>
      <c r="Q16" s="54" t="n">
        <f aca="false">SIN(M16*PI()/180)*H$2/100/N$6</f>
        <v>0.225728948083702</v>
      </c>
      <c r="R16" s="54" t="n">
        <f aca="false">SQRT(SUMSQ(P16,Q16))</f>
        <v>0.457895520682412</v>
      </c>
      <c r="S16" s="54" t="n">
        <f aca="false">(R16-R15)/R16*100</f>
        <v>-7.32586460449034</v>
      </c>
      <c r="T16" s="54" t="n">
        <f aca="false">DEGREES(ATAN2(P16,Q16))</f>
        <v>29.5360064909898</v>
      </c>
      <c r="U16" s="54" t="n">
        <f aca="false">IF(DEGREES(ATAN2(P16,Q16))&lt;0,360+DEGREES(ATAN2(P16,Q16)),DEGREES(ATAN2(P16,Q16)))</f>
        <v>29.5360064909898</v>
      </c>
      <c r="V16" s="54" t="n">
        <f aca="false">V15+(P16*(Q16-Q15)/2+P16*(Q17-Q16)/2)^2</f>
        <v>0.00211639333468826</v>
      </c>
      <c r="W16" s="41" t="n">
        <f aca="false">R16*5+W15</f>
        <v>22.001760326954</v>
      </c>
      <c r="Y16" s="54" t="n">
        <f aca="false">N16-COS(M16*PI()/180)*H$7/100/N$6</f>
        <v>0.0760158507246984</v>
      </c>
      <c r="Z16" s="54" t="n">
        <f aca="false">SIN(M16*PI()/180)*H$7/100/N$6</f>
        <v>0.451457896167405</v>
      </c>
      <c r="AA16" s="54" t="n">
        <f aca="false">SQRT(SUMSQ(Y16,Z16))</f>
        <v>0.457812889260775</v>
      </c>
      <c r="AB16" s="54" t="n">
        <f aca="false">(AA16-AA15)/AA16*100</f>
        <v>10.7719611472377</v>
      </c>
      <c r="AC16" s="54" t="n">
        <f aca="false">DEGREES(ATAN2(Y16,Z16))</f>
        <v>80.4422685272813</v>
      </c>
      <c r="AD16" s="54" t="n">
        <f aca="false">IF(DEGREES(ATAN2(Y16,Z16))&lt;0,360+DEGREES(ATAN2(Y16,Z16)),DEGREES(ATAN2(Y16,Z16)))</f>
        <v>80.4422685272813</v>
      </c>
      <c r="AE16" s="54" t="n">
        <f aca="false">AE15+(Y16*(Z16-Z15)/2+Y16*(Z17-Z16)/2)^2</f>
        <v>0.000842734414017758</v>
      </c>
      <c r="AF16" s="41" t="n">
        <f aca="false">AA16*5+AF15</f>
        <v>12.4736836338976</v>
      </c>
      <c r="AH16" s="41" t="n">
        <v>0.720764545264166</v>
      </c>
    </row>
    <row r="17" customFormat="false" ht="12.75" hidden="false" customHeight="false" outlineLevel="0" collapsed="false">
      <c r="M17" s="1" t="n">
        <v>40</v>
      </c>
      <c r="N17" s="54" t="n">
        <f aca="false">(PI()^2*I$2*COS(PI()*M17/180)/900+SQRT(2)*PI()^2*I$2^2*(4*(2*J$2^2-I$2^2)*COS(PI()*M17/90)+I$2^2*(COS(PI()*M17/45)+3))/(3600*(I$2^2*COS(PI()*M17/90)+2*J$2^2-I$2^2)^(3/2)))/N$7</f>
        <v>0.642825176698998</v>
      </c>
      <c r="O17" s="54"/>
      <c r="P17" s="54" t="n">
        <f aca="false">N17-COS(M17*PI()/180)*H$2/100/N$6</f>
        <v>0.341351135277985</v>
      </c>
      <c r="Q17" s="54" t="n">
        <f aca="false">SIN(M17*PI()/180)*H$2/100/N$6</f>
        <v>0.252966756965896</v>
      </c>
      <c r="R17" s="54" t="n">
        <f aca="false">SQRT(SUMSQ(P17,Q17))</f>
        <v>0.424867953234192</v>
      </c>
      <c r="S17" s="54" t="n">
        <f aca="false">(R17-R16)/R17*100</f>
        <v>-7.77360758720604</v>
      </c>
      <c r="T17" s="54" t="n">
        <f aca="false">DEGREES(ATAN2(P17,Q17))</f>
        <v>36.5412158285681</v>
      </c>
      <c r="U17" s="54" t="n">
        <f aca="false">IF(DEGREES(ATAN2(P17,Q17))&lt;0,360+DEGREES(ATAN2(P17,Q17)),DEGREES(ATAN2(P17,Q17)))</f>
        <v>36.5412158285681</v>
      </c>
      <c r="V17" s="54" t="n">
        <f aca="false">V16+(P17*(Q17-Q16)/2+P17*(Q18-Q17)/2)^2</f>
        <v>0.00219683750294301</v>
      </c>
      <c r="W17" s="41" t="n">
        <f aca="false">R17*5+W16</f>
        <v>24.126100093125</v>
      </c>
      <c r="Y17" s="54" t="n">
        <f aca="false">N17-COS(M17*PI()/180)*H$7/100/N$6</f>
        <v>0.0398770938569714</v>
      </c>
      <c r="Z17" s="54" t="n">
        <f aca="false">SIN(M17*PI()/180)*H$7/100/N$6</f>
        <v>0.505933513931792</v>
      </c>
      <c r="AA17" s="54" t="n">
        <f aca="false">SQRT(SUMSQ(Y17,Z17))</f>
        <v>0.507502613918243</v>
      </c>
      <c r="AB17" s="54" t="n">
        <f aca="false">(AA17-AA16)/AA17*100</f>
        <v>9.79102832078663</v>
      </c>
      <c r="AC17" s="54" t="n">
        <f aca="false">DEGREES(ATAN2(Y17,Z17))</f>
        <v>85.4933300058996</v>
      </c>
      <c r="AD17" s="54" t="n">
        <f aca="false">IF(DEGREES(ATAN2(Y17,Z17))&lt;0,360+DEGREES(ATAN2(Y17,Z17)),DEGREES(ATAN2(Y17,Z17)))</f>
        <v>85.4933300058996</v>
      </c>
      <c r="AE17" s="54" t="n">
        <f aca="false">AE16+(Y17*(Z17-Z16)/2+Y17*(Z18-Z17)/2)^2</f>
        <v>0.000847125772128801</v>
      </c>
      <c r="AF17" s="41" t="n">
        <f aca="false">AA17*5+AF16</f>
        <v>15.0111967034888</v>
      </c>
      <c r="AH17" s="41" t="n">
        <v>0.642825176698998</v>
      </c>
    </row>
    <row r="18" customFormat="false" ht="12.75" hidden="false" customHeight="false" outlineLevel="0" collapsed="false">
      <c r="M18" s="1" t="n">
        <v>45</v>
      </c>
      <c r="N18" s="54" t="n">
        <f aca="false">(PI()^2*I$2*COS(PI()*M18/180)/900+SQRT(2)*PI()^2*I$2^2*(4*(2*J$2^2-I$2^2)*COS(PI()*M18/90)+I$2^2*(COS(PI()*M18/45)+3))/(3600*(I$2^2*COS(PI()*M18/90)+2*J$2^2-I$2^2)^(3/2)))/N$7</f>
        <v>0.558673506737333</v>
      </c>
      <c r="O18" s="54"/>
      <c r="P18" s="54" t="n">
        <f aca="false">N18-COS(M18*PI()/180)*H$2/100/N$6</f>
        <v>0.280394170655257</v>
      </c>
      <c r="Q18" s="54" t="n">
        <f aca="false">SIN(M18*PI()/180)*H$2/100/N$6</f>
        <v>0.278279336082076</v>
      </c>
      <c r="R18" s="54" t="n">
        <f aca="false">SQRT(SUMSQ(P18,Q18))</f>
        <v>0.395044655485592</v>
      </c>
      <c r="S18" s="54" t="n">
        <f aca="false">(R18-R17)/R18*100</f>
        <v>-7.54934849376485</v>
      </c>
      <c r="T18" s="54" t="n">
        <f aca="false">DEGREES(ATAN2(P18,Q18))</f>
        <v>44.7831103226229</v>
      </c>
      <c r="U18" s="54" t="n">
        <f aca="false">IF(DEGREES(ATAN2(P18,Q18))&lt;0,360+DEGREES(ATAN2(P18,Q18)),DEGREES(ATAN2(P18,Q18)))</f>
        <v>44.7831103226229</v>
      </c>
      <c r="V18" s="54" t="n">
        <f aca="false">V17+(P18*(Q18-Q17)/2+P18*(Q19-Q18)/2)^2</f>
        <v>0.0022430853898889</v>
      </c>
      <c r="W18" s="41" t="n">
        <f aca="false">R18*5+W17</f>
        <v>26.1013233705529</v>
      </c>
      <c r="Y18" s="54" t="n">
        <f aca="false">N18-COS(M18*PI()/180)*H$7/100/N$6</f>
        <v>0.00211483457318129</v>
      </c>
      <c r="Z18" s="54" t="n">
        <f aca="false">SIN(M18*PI()/180)*H$7/100/N$6</f>
        <v>0.556558672164151</v>
      </c>
      <c r="AA18" s="54" t="n">
        <f aca="false">SQRT(SUMSQ(Y18,Z18))</f>
        <v>0.55656269016742</v>
      </c>
      <c r="AB18" s="54" t="n">
        <f aca="false">(AA18-AA17)/AA18*100</f>
        <v>8.81483382122133</v>
      </c>
      <c r="AC18" s="54" t="n">
        <f aca="false">DEGREES(ATAN2(Y18,Z18))</f>
        <v>89.7822861842088</v>
      </c>
      <c r="AD18" s="54" t="n">
        <f aca="false">IF(DEGREES(ATAN2(Y18,Z18))&lt;0,360+DEGREES(ATAN2(Y18,Z18)),DEGREES(ATAN2(Y18,Z18)))</f>
        <v>89.7822861842088</v>
      </c>
      <c r="AE18" s="54" t="n">
        <f aca="false">AE17+(Y18*(Z18-Z17)/2+Y18*(Z19-Z18)/2)^2</f>
        <v>0.00084713629578686</v>
      </c>
      <c r="AF18" s="41" t="n">
        <f aca="false">AA18*5+AF17</f>
        <v>17.7940101543259</v>
      </c>
      <c r="AH18" s="41" t="n">
        <v>0.558673506737333</v>
      </c>
    </row>
    <row r="19" customFormat="false" ht="12.75" hidden="false" customHeight="false" outlineLevel="0" collapsed="false">
      <c r="M19" s="1" t="n">
        <v>50</v>
      </c>
      <c r="N19" s="54" t="n">
        <f aca="false">(PI()^2*I$2*COS(PI()*M19/180)/900+SQRT(2)*PI()^2*I$2^2*(4*(2*J$2^2-I$2^2)*COS(PI()*M19/90)+I$2^2*(COS(PI()*M19/45)+3))/(3600*(I$2^2*COS(PI()*M19/90)+2*J$2^2-I$2^2)^(3/2)))/N$7</f>
        <v>0.469779297357336</v>
      </c>
      <c r="O19" s="54"/>
      <c r="P19" s="54" t="n">
        <f aca="false">N19-COS(M19*PI()/180)*H$2/100/N$6</f>
        <v>0.21681254039144</v>
      </c>
      <c r="Q19" s="54" t="n">
        <f aca="false">SIN(M19*PI()/180)*H$2/100/N$6</f>
        <v>0.301474041421013</v>
      </c>
      <c r="R19" s="54" t="n">
        <f aca="false">SQRT(SUMSQ(P19,Q19))</f>
        <v>0.371341184521336</v>
      </c>
      <c r="S19" s="54" t="n">
        <f aca="false">(R19-R18)/R19*100</f>
        <v>-6.38320551349846</v>
      </c>
      <c r="T19" s="54" t="n">
        <f aca="false">DEGREES(ATAN2(P19,Q19))</f>
        <v>54.2772624156907</v>
      </c>
      <c r="U19" s="54" t="n">
        <f aca="false">IF(DEGREES(ATAN2(P19,Q19))&lt;0,360+DEGREES(ATAN2(P19,Q19)),DEGREES(ATAN2(P19,Q19)))</f>
        <v>54.2772624156907</v>
      </c>
      <c r="V19" s="54" t="n">
        <f aca="false">V18+(P19*(Q19-Q18)/2+P19*(Q20-Q19)/2)^2</f>
        <v>0.00226593546958397</v>
      </c>
      <c r="W19" s="41" t="n">
        <f aca="false">R19*5+W18</f>
        <v>27.9580292931596</v>
      </c>
      <c r="Y19" s="54" t="n">
        <f aca="false">N19-COS(M19*PI()/180)*H$7/100/N$6</f>
        <v>-0.036154216574456</v>
      </c>
      <c r="Z19" s="54" t="n">
        <f aca="false">SIN(M19*PI()/180)*H$7/100/N$6</f>
        <v>0.602948082842027</v>
      </c>
      <c r="AA19" s="54" t="n">
        <f aca="false">SQRT(SUMSQ(Y19,Z19))</f>
        <v>0.604031057131161</v>
      </c>
      <c r="AB19" s="54" t="n">
        <f aca="false">(AA19-AA18)/AA19*100</f>
        <v>7.85859707101684</v>
      </c>
      <c r="AC19" s="54" t="n">
        <f aca="false">DEGREES(ATAN2(Y19,Z19))</f>
        <v>93.4314839962082</v>
      </c>
      <c r="AD19" s="54" t="n">
        <f aca="false">IF(DEGREES(ATAN2(Y19,Z19))&lt;0,360+DEGREES(ATAN2(Y19,Z19)),DEGREES(ATAN2(Y19,Z19)))</f>
        <v>93.4314839962082</v>
      </c>
      <c r="AE19" s="54" t="n">
        <f aca="false">AE18+(Y19*(Z19-Z18)/2+Y19*(Z20-Z19)/2)^2</f>
        <v>0.000849677835058367</v>
      </c>
      <c r="AF19" s="41" t="n">
        <f aca="false">AA19*5+AF18</f>
        <v>20.8141654399817</v>
      </c>
      <c r="AH19" s="41" t="n">
        <v>0.469779297357336</v>
      </c>
    </row>
    <row r="20" customFormat="false" ht="12.75" hidden="false" customHeight="false" outlineLevel="0" collapsed="false">
      <c r="M20" s="1" t="n">
        <v>55</v>
      </c>
      <c r="N20" s="54" t="n">
        <f aca="false">(PI()^2*I$2*COS(PI()*M20/180)/900+SQRT(2)*PI()^2*I$2^2*(4*(2*J$2^2-I$2^2)*COS(PI()*M20/90)+I$2^2*(COS(PI()*M20/45)+3))/(3600*(I$2^2*COS(PI()*M20/90)+2*J$2^2-I$2^2)^(3/2)))/N$7</f>
        <v>0.37770725116139</v>
      </c>
      <c r="O20" s="54"/>
      <c r="P20" s="54" t="n">
        <f aca="false">N20-COS(M20*PI()/180)*H$2/100/N$6</f>
        <v>0.151978303077688</v>
      </c>
      <c r="Q20" s="54" t="n">
        <f aca="false">SIN(M20*PI()/180)*H$2/100/N$6</f>
        <v>0.322374347269734</v>
      </c>
      <c r="R20" s="54" t="n">
        <f aca="false">SQRT(SUMSQ(P20,Q20))</f>
        <v>0.356402334986684</v>
      </c>
      <c r="S20" s="54" t="n">
        <f aca="false">(R20-R19)/R20*100</f>
        <v>-4.19156892875295</v>
      </c>
      <c r="T20" s="54" t="n">
        <f aca="false">DEGREES(ATAN2(P20,Q20))</f>
        <v>64.7592053451446</v>
      </c>
      <c r="U20" s="54" t="n">
        <f aca="false">IF(DEGREES(ATAN2(P20,Q20))&lt;0,360+DEGREES(ATAN2(P20,Q20)),DEGREES(ATAN2(P20,Q20)))</f>
        <v>64.7592053451446</v>
      </c>
      <c r="V20" s="54" t="n">
        <f aca="false">V19+(P20*(Q20-Q19)/2+P20*(Q21-Q20)/2)^2</f>
        <v>0.00227487530892803</v>
      </c>
      <c r="W20" s="41" t="n">
        <f aca="false">R20*5+W19</f>
        <v>29.740040968093</v>
      </c>
      <c r="Y20" s="54" t="n">
        <f aca="false">N20-COS(M20*PI()/180)*H$7/100/N$6</f>
        <v>-0.0737506450060143</v>
      </c>
      <c r="Z20" s="54" t="n">
        <f aca="false">SIN(M20*PI()/180)*H$7/100/N$6</f>
        <v>0.644748694539467</v>
      </c>
      <c r="AA20" s="54" t="n">
        <f aca="false">SQRT(SUMSQ(Y20,Z20))</f>
        <v>0.648953031235043</v>
      </c>
      <c r="AB20" s="54" t="n">
        <f aca="false">(AA20-AA19)/AA20*100</f>
        <v>6.92222270976828</v>
      </c>
      <c r="AC20" s="54" t="n">
        <f aca="false">DEGREES(ATAN2(Y20,Z20))</f>
        <v>96.5255104685198</v>
      </c>
      <c r="AD20" s="54" t="n">
        <f aca="false">IF(DEGREES(ATAN2(Y20,Z20))&lt;0,360+DEGREES(ATAN2(Y20,Z20)),DEGREES(ATAN2(Y20,Z20)))</f>
        <v>96.5255104685198</v>
      </c>
      <c r="AE20" s="54" t="n">
        <f aca="false">AE19+(Y20*(Z20-Z19)/2+Y20*(Z21-Z20)/2)^2</f>
        <v>0.00085809872845078</v>
      </c>
      <c r="AF20" s="41" t="n">
        <f aca="false">AA20*5+AF19</f>
        <v>24.0589305961569</v>
      </c>
      <c r="AH20" s="41" t="n">
        <v>0.37770725116139</v>
      </c>
    </row>
    <row r="21" customFormat="false" ht="12.75" hidden="false" customHeight="false" outlineLevel="0" collapsed="false">
      <c r="M21" s="1" t="n">
        <v>60</v>
      </c>
      <c r="N21" s="54" t="n">
        <f aca="false">(PI()^2*I$2*COS(PI()*M21/180)/900+SQRT(2)*PI()^2*I$2^2*(4*(2*J$2^2-I$2^2)*COS(PI()*M21/90)+I$2^2*(COS(PI()*M21/45)+3))/(3600*(I$2^2*COS(PI()*M21/90)+2*J$2^2-I$2^2)^(3/2)))/N$7</f>
        <v>0.284078512916226</v>
      </c>
      <c r="O21" s="54"/>
      <c r="P21" s="54" t="n">
        <f aca="false">N21-COS(M21*PI()/180)*H$2/100/N$6</f>
        <v>0.0873053073084996</v>
      </c>
      <c r="Q21" s="54" t="n">
        <f aca="false">SIN(M21*PI()/180)*H$2/100/N$6</f>
        <v>0.340821189680778</v>
      </c>
      <c r="R21" s="54" t="n">
        <f aca="false">SQRT(SUMSQ(P21,Q21))</f>
        <v>0.351825667084783</v>
      </c>
      <c r="S21" s="54" t="n">
        <f aca="false">(R21-R20)/R21*100</f>
        <v>-1.30083400106158</v>
      </c>
      <c r="T21" s="54" t="n">
        <f aca="false">DEGREES(ATAN2(P21,Q21))</f>
        <v>75.631973317886</v>
      </c>
      <c r="U21" s="54" t="n">
        <f aca="false">IF(DEGREES(ATAN2(P21,Q21))&lt;0,360+DEGREES(ATAN2(P21,Q21)),DEGREES(ATAN2(P21,Q21)))</f>
        <v>75.631973317886</v>
      </c>
      <c r="V21" s="54" t="n">
        <f aca="false">V20+(P21*(Q21-Q20)/2+P21*(Q22-Q21)/2)^2</f>
        <v>0.00227711715210283</v>
      </c>
      <c r="W21" s="41" t="n">
        <f aca="false">R21*5+W20</f>
        <v>31.499169303517</v>
      </c>
      <c r="Y21" s="54" t="n">
        <f aca="false">N21-COS(M21*PI()/180)*H$7/100/N$6</f>
        <v>-0.109467898299226</v>
      </c>
      <c r="Z21" s="54" t="n">
        <f aca="false">SIN(M21*PI()/180)*H$7/100/N$6</f>
        <v>0.681642379361557</v>
      </c>
      <c r="AA21" s="54" t="n">
        <f aca="false">SQRT(SUMSQ(Y21,Z21))</f>
        <v>0.690376385821339</v>
      </c>
      <c r="AB21" s="54" t="n">
        <f aca="false">(AA21-AA20)/AA21*100</f>
        <v>6.00011174151257</v>
      </c>
      <c r="AC21" s="54" t="n">
        <f aca="false">DEGREES(ATAN2(Y21,Z21))</f>
        <v>99.1234762138241</v>
      </c>
      <c r="AD21" s="54" t="n">
        <f aca="false">IF(DEGREES(ATAN2(Y21,Z21))&lt;0,360+DEGREES(ATAN2(Y21,Z21)),DEGREES(ATAN2(Y21,Z21)))</f>
        <v>99.1234762138241</v>
      </c>
      <c r="AE21" s="54" t="n">
        <f aca="false">AE20+(Y21*(Z21-Z20)/2+Y21*(Z22-Z21)/2)^2</f>
        <v>0.000872196727907613</v>
      </c>
      <c r="AF21" s="41" t="n">
        <f aca="false">AA21*5+AF20</f>
        <v>27.5108125252636</v>
      </c>
      <c r="AH21" s="41" t="n">
        <v>0.284078512916225</v>
      </c>
    </row>
    <row r="22" customFormat="false" ht="12.75" hidden="false" customHeight="false" outlineLevel="0" collapsed="false">
      <c r="M22" s="1" t="n">
        <v>65</v>
      </c>
      <c r="N22" s="54" t="n">
        <f aca="false">(PI()^2*I$2*COS(PI()*M22/180)/900+SQRT(2)*PI()^2*I$2^2*(4*(2*J$2^2-I$2^2)*COS(PI()*M22/90)+I$2^2*(COS(PI()*M22/45)+3))/(3600*(I$2^2*COS(PI()*M22/90)+2*J$2^2-I$2^2)^(3/2)))/N$7</f>
        <v>0.190525096978126</v>
      </c>
      <c r="O22" s="54"/>
      <c r="P22" s="54" t="n">
        <f aca="false">N22-COS(M22*PI()/180)*H$2/100/N$6</f>
        <v>0.0242051967559614</v>
      </c>
      <c r="Q22" s="54" t="n">
        <f aca="false">SIN(M22*PI()/180)*H$2/100/N$6</f>
        <v>0.356674177044892</v>
      </c>
      <c r="R22" s="54" t="n">
        <f aca="false">SQRT(SUMSQ(P22,Q22))</f>
        <v>0.357494559567898</v>
      </c>
      <c r="S22" s="54" t="n">
        <f aca="false">(R22-R21)/R22*100</f>
        <v>1.58572832268186</v>
      </c>
      <c r="T22" s="54" t="n">
        <f aca="false">DEGREES(ATAN2(P22,Q22))</f>
        <v>86.1176543494943</v>
      </c>
      <c r="U22" s="54" t="n">
        <f aca="false">IF(DEGREES(ATAN2(P22,Q22))&lt;0,360+DEGREES(ATAN2(P22,Q22)),DEGREES(ATAN2(P22,Q22)))</f>
        <v>86.1176543494943</v>
      </c>
      <c r="V22" s="54" t="n">
        <f aca="false">V21+(P22*(Q22-Q21)/2+P22*(Q23-Q22)/2)^2</f>
        <v>0.00227724026333633</v>
      </c>
      <c r="W22" s="41" t="n">
        <f aca="false">R22*5+W21</f>
        <v>33.2866421013565</v>
      </c>
      <c r="Y22" s="54" t="n">
        <f aca="false">N22-COS(M22*PI()/180)*H$7/100/N$6</f>
        <v>-0.142114703466203</v>
      </c>
      <c r="Z22" s="54" t="n">
        <f aca="false">SIN(M22*PI()/180)*H$7/100/N$6</f>
        <v>0.713348354089783</v>
      </c>
      <c r="AA22" s="54" t="n">
        <f aca="false">SQRT(SUMSQ(Y22,Z22))</f>
        <v>0.727366801018503</v>
      </c>
      <c r="AB22" s="54" t="n">
        <f aca="false">(AA22-AA21)/AA22*100</f>
        <v>5.08552426992368</v>
      </c>
      <c r="AC22" s="54" t="n">
        <f aca="false">DEGREES(ATAN2(Y22,Z22))</f>
        <v>101.267065782745</v>
      </c>
      <c r="AD22" s="54" t="n">
        <f aca="false">IF(DEGREES(ATAN2(Y22,Z22))&lt;0,360+DEGREES(ATAN2(Y22,Z22)),DEGREES(ATAN2(Y22,Z22)))</f>
        <v>101.267065782745</v>
      </c>
      <c r="AE22" s="54" t="n">
        <f aca="false">AE21+(Y22*(Z22-Z21)/2+Y22*(Z23-Z22)/2)^2</f>
        <v>0.000889172067299091</v>
      </c>
      <c r="AF22" s="41" t="n">
        <f aca="false">AA22*5+AF21</f>
        <v>31.1476465303562</v>
      </c>
      <c r="AH22" s="41" t="n">
        <v>0.190525096978126</v>
      </c>
    </row>
    <row r="23" customFormat="false" ht="12.75" hidden="false" customHeight="false" outlineLevel="0" collapsed="false">
      <c r="M23" s="1" t="n">
        <v>70</v>
      </c>
      <c r="N23" s="54" t="n">
        <f aca="false">(PI()^2*I$2*COS(PI()*M23/180)/900+SQRT(2)*PI()^2*I$2^2*(4*(2*J$2^2-I$2^2)*COS(PI()*M23/90)+I$2^2*(COS(PI()*M23/45)+3))/(3600*(I$2^2*COS(PI()*M23/90)+2*J$2^2-I$2^2)^(3/2)))/N$7</f>
        <v>0.0986388260989916</v>
      </c>
      <c r="O23" s="54"/>
      <c r="P23" s="54" t="n">
        <f aca="false">N23-COS(M23*PI()/180)*H$2/100/N$6</f>
        <v>-0.0359619738702198</v>
      </c>
      <c r="Q23" s="54" t="n">
        <f aca="false">SIN(M23*PI()/180)*H$2/100/N$6</f>
        <v>0.369812658555937</v>
      </c>
      <c r="R23" s="54" t="n">
        <f aca="false">SQRT(SUMSQ(P23,Q23))</f>
        <v>0.371557083087986</v>
      </c>
      <c r="S23" s="54" t="n">
        <f aca="false">(R23-R22)/R23*100</f>
        <v>3.78475452633411</v>
      </c>
      <c r="T23" s="54" t="n">
        <f aca="false">DEGREES(ATAN2(P23,Q23))</f>
        <v>95.5541935693823</v>
      </c>
      <c r="U23" s="54" t="n">
        <f aca="false">IF(DEGREES(ATAN2(P23,Q23))&lt;0,360+DEGREES(ATAN2(P23,Q23)),DEGREES(ATAN2(P23,Q23)))</f>
        <v>95.5541935693823</v>
      </c>
      <c r="V23" s="54" t="n">
        <f aca="false">V22+(P23*(Q23-Q22)/2+P23*(Q24-Q23)/2)^2</f>
        <v>0.00227741824462256</v>
      </c>
      <c r="W23" s="41" t="n">
        <f aca="false">R23*5+W22</f>
        <v>35.1444275167964</v>
      </c>
      <c r="Y23" s="54" t="n">
        <f aca="false">N23-COS(M23*PI()/180)*H$7/100/N$6</f>
        <v>-0.170562773839431</v>
      </c>
      <c r="Z23" s="54" t="n">
        <f aca="false">SIN(M23*PI()/180)*H$7/100/N$6</f>
        <v>0.739625317111874</v>
      </c>
      <c r="AA23" s="54" t="n">
        <f aca="false">SQRT(SUMSQ(Y23,Z23))</f>
        <v>0.759037067298192</v>
      </c>
      <c r="AB23" s="54" t="n">
        <f aca="false">(AA23-AA22)/AA23*100</f>
        <v>4.17242683449188</v>
      </c>
      <c r="AC23" s="54" t="n">
        <f aca="false">DEGREES(ATAN2(Y23,Z23))</f>
        <v>102.98579119643</v>
      </c>
      <c r="AD23" s="54" t="n">
        <f aca="false">IF(DEGREES(ATAN2(Y23,Z23))&lt;0,360+DEGREES(ATAN2(Y23,Z23)),DEGREES(ATAN2(Y23,Z23)))</f>
        <v>102.98579119643</v>
      </c>
      <c r="AE23" s="54" t="n">
        <f aca="false">AE22+(Y23*(Z23-Z22)/2+Y23*(Z24-Z23)/2)^2</f>
        <v>0.000905186656049345</v>
      </c>
      <c r="AF23" s="41" t="n">
        <f aca="false">AA23*5+AF22</f>
        <v>34.9428318668471</v>
      </c>
      <c r="AH23" s="41" t="n">
        <v>0.0986388260989914</v>
      </c>
    </row>
    <row r="24" customFormat="false" ht="12.75" hidden="false" customHeight="false" outlineLevel="0" collapsed="false">
      <c r="M24" s="1" t="n">
        <v>75</v>
      </c>
      <c r="N24" s="54" t="n">
        <f aca="false">(PI()^2*I$2*COS(PI()*M24/180)/900+SQRT(2)*PI()^2*I$2^2*(4*(2*J$2^2-I$2^2)*COS(PI()*M24/90)+I$2^2*(COS(PI()*M24/45)+3))/(3600*(I$2^2*COS(PI()*M24/90)+2*J$2^2-I$2^2)^(3/2)))/N$7</f>
        <v>0.00991741146238825</v>
      </c>
      <c r="O24" s="54"/>
      <c r="P24" s="54" t="n">
        <f aca="false">N24-COS(M24*PI()/180)*H$2/100/N$6</f>
        <v>-0.091939894891919</v>
      </c>
      <c r="Q24" s="54" t="n">
        <f aca="false">SIN(M24*PI()/180)*H$2/100/N$6</f>
        <v>0.380136642436383</v>
      </c>
      <c r="R24" s="54" t="n">
        <f aca="false">SQRT(SUMSQ(P24,Q24))</f>
        <v>0.391096933247428</v>
      </c>
      <c r="S24" s="54" t="n">
        <f aca="false">(R24-R23)/R24*100</f>
        <v>4.99616552786436</v>
      </c>
      <c r="T24" s="54" t="n">
        <f aca="false">DEGREES(ATAN2(P24,Q24))</f>
        <v>103.59646331842</v>
      </c>
      <c r="U24" s="54" t="n">
        <f aca="false">IF(DEGREES(ATAN2(P24,Q24))&lt;0,360+DEGREES(ATAN2(P24,Q24)),DEGREES(ATAN2(P24,Q24)))</f>
        <v>103.59646331842</v>
      </c>
      <c r="V24" s="54" t="n">
        <f aca="false">V23+(P24*(Q24-Q23)/2+P24*(Q25-Q24)/2)^2</f>
        <v>0.00227808441358782</v>
      </c>
      <c r="W24" s="41" t="n">
        <f aca="false">R24*5+W23</f>
        <v>37.0999121830335</v>
      </c>
      <c r="Y24" s="54" t="n">
        <f aca="false">N24-COS(M24*PI()/180)*H$7/100/N$6</f>
        <v>-0.193797201246226</v>
      </c>
      <c r="Z24" s="54" t="n">
        <f aca="false">SIN(M24*PI()/180)*H$7/100/N$6</f>
        <v>0.760273284872766</v>
      </c>
      <c r="AA24" s="54" t="n">
        <f aca="false">SQRT(SUMSQ(Y24,Z24))</f>
        <v>0.784584490607669</v>
      </c>
      <c r="AB24" s="54" t="n">
        <f aca="false">(AA24-AA23)/AA24*100</f>
        <v>3.25617235814717</v>
      </c>
      <c r="AC24" s="54" t="n">
        <f aca="false">DEGREES(ATAN2(Y24,Z24))</f>
        <v>104.300422529832</v>
      </c>
      <c r="AD24" s="54" t="n">
        <f aca="false">IF(DEGREES(ATAN2(Y24,Z24))&lt;0,360+DEGREES(ATAN2(Y24,Z24)),DEGREES(ATAN2(Y24,Z24)))</f>
        <v>104.300422529832</v>
      </c>
      <c r="AE24" s="54" t="n">
        <f aca="false">AE23+(Y24*(Z24-Z23)/2+Y24*(Z25-Z24)/2)^2</f>
        <v>0.000917026102117535</v>
      </c>
      <c r="AF24" s="41" t="n">
        <f aca="false">AA24*5+AF23</f>
        <v>38.8657543198855</v>
      </c>
      <c r="AH24" s="41" t="n">
        <v>0.00991741146238825</v>
      </c>
    </row>
    <row r="25" customFormat="false" ht="12.75" hidden="false" customHeight="false" outlineLevel="0" collapsed="false">
      <c r="M25" s="1" t="n">
        <v>80</v>
      </c>
      <c r="N25" s="54" t="n">
        <f aca="false">(PI()^2*I$2*COS(PI()*M25/180)/900+SQRT(2)*PI()^2*I$2^2*(4*(2*J$2^2-I$2^2)*COS(PI()*M25/90)+I$2^2*(COS(PI()*M25/45)+3))/(3600*(I$2^2*COS(PI()*M25/90)+2*J$2^2-I$2^2)^(3/2)))/N$7</f>
        <v>-0.0742887862157086</v>
      </c>
      <c r="O25" s="54"/>
      <c r="P25" s="54" t="n">
        <f aca="false">N25-COS(M25*PI()/180)*H$2/100/N$6</f>
        <v>-0.142627403350632</v>
      </c>
      <c r="Q25" s="54" t="n">
        <f aca="false">SIN(M25*PI()/180)*H$2/100/N$6</f>
        <v>0.387567556935108</v>
      </c>
      <c r="R25" s="54" t="n">
        <f aca="false">SQRT(SUMSQ(P25,Q25))</f>
        <v>0.412978434515886</v>
      </c>
      <c r="S25" s="54" t="n">
        <f aca="false">(R25-R24)/R25*100</f>
        <v>5.29846099448463</v>
      </c>
      <c r="T25" s="54" t="n">
        <f aca="false">DEGREES(ATAN2(P25,Q25))</f>
        <v>110.203946192605</v>
      </c>
      <c r="U25" s="54" t="n">
        <f aca="false">IF(DEGREES(ATAN2(P25,Q25))&lt;0,360+DEGREES(ATAN2(P25,Q25)),DEGREES(ATAN2(P25,Q25)))</f>
        <v>110.203946192605</v>
      </c>
      <c r="V25" s="54" t="n">
        <f aca="false">V24+(P25*(Q25-Q24)/2+P25*(Q26-Q25)/2)^2</f>
        <v>0.00227880606977697</v>
      </c>
      <c r="W25" s="41" t="n">
        <f aca="false">R25*5+W24</f>
        <v>39.1648043556129</v>
      </c>
      <c r="Y25" s="54" t="n">
        <f aca="false">N25-COS(M25*PI()/180)*H$7/100/N$6</f>
        <v>-0.210966020485556</v>
      </c>
      <c r="Z25" s="54" t="n">
        <f aca="false">SIN(M25*PI()/180)*H$7/100/N$6</f>
        <v>0.775135113870215</v>
      </c>
      <c r="AA25" s="54" t="n">
        <f aca="false">SQRT(SUMSQ(Y25,Z25))</f>
        <v>0.803331255805539</v>
      </c>
      <c r="AB25" s="54" t="n">
        <f aca="false">(AA25-AA24)/AA25*100</f>
        <v>2.33362825887699</v>
      </c>
      <c r="AC25" s="54" t="n">
        <f aca="false">DEGREES(ATAN2(Y25,Z25))</f>
        <v>105.225223334787</v>
      </c>
      <c r="AD25" s="54" t="n">
        <f aca="false">IF(DEGREES(ATAN2(Y25,Z25))&lt;0,360+DEGREES(ATAN2(Y25,Z25)),DEGREES(ATAN2(Y25,Z25)))</f>
        <v>105.225223334787</v>
      </c>
      <c r="AE25" s="54" t="n">
        <f aca="false">AE24+(Y25*(Z25-Z24)/2+Y25*(Z26-Z25)/2)^2</f>
        <v>0.000923341626297333</v>
      </c>
      <c r="AF25" s="41" t="n">
        <f aca="false">AA25*5+AF24</f>
        <v>42.8824105989132</v>
      </c>
      <c r="AH25" s="41" t="n">
        <v>0.0742887862157087</v>
      </c>
    </row>
    <row r="26" customFormat="false" ht="12.75" hidden="false" customHeight="false" outlineLevel="0" collapsed="false">
      <c r="M26" s="1" t="n">
        <v>85</v>
      </c>
      <c r="N26" s="54" t="n">
        <f aca="false">(PI()^2*I$2*COS(PI()*M26/180)/900+SQRT(2)*PI()^2*I$2^2*(4*(2*J$2^2-I$2^2)*COS(PI()*M26/90)+I$2^2*(COS(PI()*M26/45)+3))/(3600*(I$2^2*COS(PI()*M26/90)+2*J$2^2-I$2^2)^(3/2)))/N$7</f>
        <v>-0.152825203782678</v>
      </c>
      <c r="O26" s="54"/>
      <c r="P26" s="54" t="n">
        <f aca="false">N26-COS(M26*PI()/180)*H$2/100/N$6</f>
        <v>-0.187125033557836</v>
      </c>
      <c r="Q26" s="54" t="n">
        <f aca="false">SIN(M26*PI()/180)*H$2/100/N$6</f>
        <v>0.392048848305867</v>
      </c>
      <c r="R26" s="54" t="n">
        <f aca="false">SQRT(SUMSQ(P26,Q26))</f>
        <v>0.434416939865354</v>
      </c>
      <c r="S26" s="54" t="n">
        <f aca="false">(R26-R25)/R26*100</f>
        <v>4.93500676012139</v>
      </c>
      <c r="T26" s="54" t="n">
        <f aca="false">DEGREES(ATAN2(P26,Q26))</f>
        <v>115.515157194367</v>
      </c>
      <c r="U26" s="54" t="n">
        <f aca="false">IF(DEGREES(ATAN2(P26,Q26))&lt;0,360+DEGREES(ATAN2(P26,Q26)),DEGREES(ATAN2(P26,Q26)))</f>
        <v>115.515157194367</v>
      </c>
      <c r="V26" s="54" t="n">
        <f aca="false">V25+(P26*(Q26-Q25)/2+P26*(Q27-Q26)/2)^2</f>
        <v>0.0022791189943934</v>
      </c>
      <c r="W26" s="41" t="n">
        <f aca="false">R26*5+W25</f>
        <v>41.3368890549397</v>
      </c>
      <c r="Y26" s="54" t="n">
        <f aca="false">N26-COS(M26*PI()/180)*H$7/100/N$6</f>
        <v>-0.221424863332994</v>
      </c>
      <c r="Z26" s="54" t="n">
        <f aca="false">SIN(M26*PI()/180)*H$7/100/N$6</f>
        <v>0.784097696611734</v>
      </c>
      <c r="AA26" s="54" t="n">
        <f aca="false">SQRT(SUMSQ(Y26,Z26))</f>
        <v>0.81476264515125</v>
      </c>
      <c r="AB26" s="54" t="n">
        <f aca="false">(AA26-AA25)/AA26*100</f>
        <v>1.40303306904672</v>
      </c>
      <c r="AC26" s="54" t="n">
        <f aca="false">DEGREES(ATAN2(Y26,Z26))</f>
        <v>105.769386923864</v>
      </c>
      <c r="AD26" s="54" t="n">
        <f aca="false">IF(DEGREES(ATAN2(Y26,Z26))&lt;0,360+DEGREES(ATAN2(Y26,Z26)),DEGREES(ATAN2(Y26,Z26)))</f>
        <v>105.769386923864</v>
      </c>
      <c r="AE26" s="54" t="n">
        <f aca="false">AE25+(Y26*(Z26-Z25)/2+Y26*(Z27-Z26)/2)^2</f>
        <v>0.00092509425010961</v>
      </c>
      <c r="AF26" s="41" t="n">
        <f aca="false">AA26*5+AF25</f>
        <v>46.9562238246694</v>
      </c>
      <c r="AH26" s="41" t="n">
        <v>0.152825203782679</v>
      </c>
    </row>
    <row r="27" customFormat="false" ht="12.75" hidden="false" customHeight="false" outlineLevel="0" collapsed="false">
      <c r="M27" s="1" t="n">
        <v>90</v>
      </c>
      <c r="N27" s="54" t="n">
        <f aca="false">(PI()^2*I$2*COS(PI()*M27/180)/900+SQRT(2)*PI()^2*I$2^2*(4*(2*J$2^2-I$2^2)*COS(PI()*M27/90)+I$2^2*(COS(PI()*M27/45)+3))/(3600*(I$2^2*COS(PI()*M27/90)+2*J$2^2-I$2^2)^(3/2)))/N$7</f>
        <v>-0.224772566683448</v>
      </c>
      <c r="O27" s="54"/>
      <c r="P27" s="54" t="n">
        <f aca="false">N27-COS(M27*PI()/180)*H$2/100/N$6</f>
        <v>-0.224772566683448</v>
      </c>
      <c r="Q27" s="54" t="n">
        <f aca="false">SIN(M27*PI()/180)*H$2/100/N$6</f>
        <v>0.393546411215452</v>
      </c>
      <c r="R27" s="54" t="n">
        <f aca="false">SQRT(SUMSQ(P27,Q27))</f>
        <v>0.453212405516471</v>
      </c>
      <c r="S27" s="54" t="n">
        <f aca="false">(R27-R26)/R27*100</f>
        <v>4.14716486626153</v>
      </c>
      <c r="T27" s="54" t="n">
        <f aca="false">DEGREES(ATAN2(P27,Q27))</f>
        <v>119.732686796187</v>
      </c>
      <c r="U27" s="54" t="n">
        <f aca="false">IF(DEGREES(ATAN2(P27,Q27))&lt;0,360+DEGREES(ATAN2(P27,Q27)),DEGREES(ATAN2(P27,Q27)))</f>
        <v>119.732686796187</v>
      </c>
      <c r="V27" s="54" t="n">
        <f aca="false">V26+(P27*(Q27-Q26)/2+P27*(Q28-Q27)/2)^2</f>
        <v>0.0022791189943934</v>
      </c>
      <c r="W27" s="41" t="n">
        <f aca="false">R27*5+W26</f>
        <v>43.6029510825221</v>
      </c>
      <c r="Y27" s="54" t="n">
        <f aca="false">N27-COS(M27*PI()/180)*H$7/100/N$6</f>
        <v>-0.224772566683448</v>
      </c>
      <c r="Z27" s="54" t="n">
        <f aca="false">SIN(M27*PI()/180)*H$7/100/N$6</f>
        <v>0.787092822430904</v>
      </c>
      <c r="AA27" s="54" t="n">
        <f aca="false">SQRT(SUMSQ(Y27,Z27))</f>
        <v>0.818558377793369</v>
      </c>
      <c r="AB27" s="54" t="n">
        <f aca="false">(AA27-AA26)/AA27*100</f>
        <v>0.463709461058924</v>
      </c>
      <c r="AC27" s="54" t="n">
        <f aca="false">DEGREES(ATAN2(Y27,Z27))</f>
        <v>105.937918771506</v>
      </c>
      <c r="AD27" s="54" t="n">
        <f aca="false">IF(DEGREES(ATAN2(Y27,Z27))&lt;0,360+DEGREES(ATAN2(Y27,Z27)),DEGREES(ATAN2(Y27,Z27)))</f>
        <v>105.937918771506</v>
      </c>
      <c r="AE27" s="54" t="n">
        <f aca="false">AE26+(Y27*(Z27-Z26)/2+Y27*(Z28-Z27)/2)^2</f>
        <v>0.00092509425010961</v>
      </c>
      <c r="AF27" s="41" t="n">
        <f aca="false">AA27*5+AF26</f>
        <v>51.0490157136363</v>
      </c>
      <c r="AH27" s="41" t="n">
        <v>0.224772566683447</v>
      </c>
    </row>
    <row r="28" customFormat="false" ht="12.75" hidden="false" customHeight="false" outlineLevel="0" collapsed="false">
      <c r="M28" s="1" t="n">
        <v>95</v>
      </c>
      <c r="N28" s="54" t="n">
        <f aca="false">(PI()^2*I$2*COS(PI()*M28/180)/900+SQRT(2)*PI()^2*I$2^2*(4*(2*J$2^2-I$2^2)*COS(PI()*M28/90)+I$2^2*(COS(PI()*M28/45)+3))/(3600*(I$2^2*COS(PI()*M28/90)+2*J$2^2-I$2^2)^(3/2)))/N$7</f>
        <v>-0.289473819835793</v>
      </c>
      <c r="O28" s="54"/>
      <c r="P28" s="54" t="n">
        <f aca="false">N28-COS(M28*PI()/180)*H$2/100/N$6</f>
        <v>-0.255173990060635</v>
      </c>
      <c r="Q28" s="54" t="n">
        <f aca="false">SIN(M28*PI()/180)*H$2/100/N$6</f>
        <v>0.392048848305867</v>
      </c>
      <c r="R28" s="54" t="n">
        <f aca="false">SQRT(SUMSQ(P28,Q28))</f>
        <v>0.467777794108936</v>
      </c>
      <c r="S28" s="54" t="n">
        <f aca="false">(R28-R27)/R28*100</f>
        <v>3.11374092056035</v>
      </c>
      <c r="T28" s="54" t="n">
        <f aca="false">DEGREES(ATAN2(P28,Q28))</f>
        <v>123.059014371949</v>
      </c>
      <c r="U28" s="54" t="n">
        <f aca="false">IF(DEGREES(ATAN2(P28,Q28))&lt;0,360+DEGREES(ATAN2(P28,Q28)),DEGREES(ATAN2(P28,Q28)))</f>
        <v>123.059014371949</v>
      </c>
      <c r="V28" s="54" t="n">
        <f aca="false">V27+(P28*(Q28-Q27)/2+P28*(Q29-Q28)/2)^2</f>
        <v>0.00227970089492672</v>
      </c>
      <c r="W28" s="41" t="n">
        <f aca="false">R28*5+W27</f>
        <v>45.9418400530668</v>
      </c>
      <c r="Y28" s="54" t="n">
        <f aca="false">N28-COS(M28*PI()/180)*H$7/100/N$6</f>
        <v>-0.220874160285477</v>
      </c>
      <c r="Z28" s="54" t="n">
        <f aca="false">SIN(M28*PI()/180)*H$7/100/N$6</f>
        <v>0.784097696611734</v>
      </c>
      <c r="AA28" s="54" t="n">
        <f aca="false">SQRT(SUMSQ(Y28,Z28))</f>
        <v>0.814613155131712</v>
      </c>
      <c r="AB28" s="54" t="n">
        <f aca="false">(AA28-AA27)/AA28*100</f>
        <v>-0.484306279220265</v>
      </c>
      <c r="AC28" s="54" t="n">
        <f aca="false">DEGREES(ATAN2(Y28,Z28))</f>
        <v>105.732111053537</v>
      </c>
      <c r="AD28" s="54" t="n">
        <f aca="false">IF(DEGREES(ATAN2(Y28,Z28))&lt;0,360+DEGREES(ATAN2(Y28,Z28)),DEGREES(ATAN2(Y28,Z28)))</f>
        <v>105.732111053537</v>
      </c>
      <c r="AE28" s="54" t="n">
        <f aca="false">AE27+(Y28*(Z28-Z27)/2+Y28*(Z29-Z28)/2)^2</f>
        <v>0.000926838166904777</v>
      </c>
      <c r="AF28" s="41" t="n">
        <f aca="false">AA28*5+AF27</f>
        <v>55.1220814892948</v>
      </c>
      <c r="AH28" s="41" t="n">
        <v>0.289473819835794</v>
      </c>
    </row>
    <row r="29" customFormat="false" ht="12.75" hidden="false" customHeight="false" outlineLevel="0" collapsed="false">
      <c r="M29" s="1" t="n">
        <v>100</v>
      </c>
      <c r="N29" s="54" t="n">
        <f aca="false">(PI()^2*I$2*COS(PI()*M29/180)/900+SQRT(2)*PI()^2*I$2^2*(4*(2*J$2^2-I$2^2)*COS(PI()*M29/90)+I$2^2*(COS(PI()*M29/45)+3))/(3600*(I$2^2*COS(PI()*M29/90)+2*J$2^2-I$2^2)^(3/2)))/N$7</f>
        <v>-0.346546039843084</v>
      </c>
      <c r="O29" s="54"/>
      <c r="P29" s="54" t="n">
        <f aca="false">N29-COS(M29*PI()/180)*H$2/100/N$6</f>
        <v>-0.278207422708161</v>
      </c>
      <c r="Q29" s="54" t="n">
        <f aca="false">SIN(M29*PI()/180)*H$2/100/N$6</f>
        <v>0.387567556935108</v>
      </c>
      <c r="R29" s="54" t="n">
        <f aca="false">SQRT(SUMSQ(P29,Q29))</f>
        <v>0.477082782374888</v>
      </c>
      <c r="S29" s="54" t="n">
        <f aca="false">(R29-R28)/R29*100</f>
        <v>1.95039280596814</v>
      </c>
      <c r="T29" s="54" t="n">
        <f aca="false">DEGREES(ATAN2(P29,Q29))</f>
        <v>125.671900320804</v>
      </c>
      <c r="U29" s="54" t="n">
        <f aca="false">IF(DEGREES(ATAN2(P29,Q29))&lt;0,360+DEGREES(ATAN2(P29,Q29)),DEGREES(ATAN2(P29,Q29)))</f>
        <v>125.671900320804</v>
      </c>
      <c r="V29" s="54" t="n">
        <f aca="false">V28+(P29*(Q29-Q28)/2+P29*(Q30-Q29)/2)^2</f>
        <v>0.00228244665013104</v>
      </c>
      <c r="W29" s="41" t="n">
        <f aca="false">R29*5+W28</f>
        <v>48.3272539649412</v>
      </c>
      <c r="Y29" s="54" t="n">
        <f aca="false">N29-COS(M29*PI()/180)*H$7/100/N$6</f>
        <v>-0.209868805573237</v>
      </c>
      <c r="Z29" s="54" t="n">
        <f aca="false">SIN(M29*PI()/180)*H$7/100/N$6</f>
        <v>0.775135113870215</v>
      </c>
      <c r="AA29" s="54" t="n">
        <f aca="false">SQRT(SUMSQ(Y29,Z29))</f>
        <v>0.803043809706126</v>
      </c>
      <c r="AB29" s="54" t="n">
        <f aca="false">(AA29-AA28)/AA29*100</f>
        <v>-1.4406867079667</v>
      </c>
      <c r="AC29" s="54" t="n">
        <f aca="false">DEGREES(ATAN2(Y29,Z29))</f>
        <v>105.14968664181</v>
      </c>
      <c r="AD29" s="54" t="n">
        <f aca="false">IF(DEGREES(ATAN2(Y29,Z29))&lt;0,360+DEGREES(ATAN2(Y29,Z29)),DEGREES(ATAN2(Y29,Z29)))</f>
        <v>105.14968664181</v>
      </c>
      <c r="AE29" s="54" t="n">
        <f aca="false">AE28+(Y29*(Z29-Z28)/2+Y29*(Z30-Z29)/2)^2</f>
        <v>0.000933088168992633</v>
      </c>
      <c r="AF29" s="41" t="n">
        <f aca="false">AA29*5+AF28</f>
        <v>59.1373005378254</v>
      </c>
      <c r="AH29" s="41" t="n">
        <v>0.346546039843084</v>
      </c>
    </row>
    <row r="30" customFormat="false" ht="12.75" hidden="false" customHeight="false" outlineLevel="0" collapsed="false">
      <c r="M30" s="1" t="n">
        <v>105</v>
      </c>
      <c r="N30" s="54" t="n">
        <f aca="false">(PI()^2*I$2*COS(PI()*M30/180)/900+SQRT(2)*PI()^2*I$2^2*(4*(2*J$2^2-I$2^2)*COS(PI()*M30/90)+I$2^2*(COS(PI()*M30/45)+3))/(3600*(I$2^2*COS(PI()*M30/90)+2*J$2^2-I$2^2)^(3/2)))/N$7</f>
        <v>-0.395876437645719</v>
      </c>
      <c r="O30" s="54"/>
      <c r="P30" s="54" t="n">
        <f aca="false">N30-COS(M30*PI()/180)*H$2/100/N$6</f>
        <v>-0.294019131291412</v>
      </c>
      <c r="Q30" s="54" t="n">
        <f aca="false">SIN(M30*PI()/180)*H$2/100/N$6</f>
        <v>0.380136642436383</v>
      </c>
      <c r="R30" s="54" t="n">
        <f aca="false">SQRT(SUMSQ(P30,Q30))</f>
        <v>0.480573736785691</v>
      </c>
      <c r="S30" s="54" t="n">
        <f aca="false">(R30-R29)/R30*100</f>
        <v>0.726413897303706</v>
      </c>
      <c r="T30" s="54" t="n">
        <f aca="false">DEGREES(ATAN2(P30,Q30))</f>
        <v>127.72038963839</v>
      </c>
      <c r="U30" s="54" t="n">
        <f aca="false">IF(DEGREES(ATAN2(P30,Q30))&lt;0,360+DEGREES(ATAN2(P30,Q30)),DEGREES(ATAN2(P30,Q30)))</f>
        <v>127.72038963839</v>
      </c>
      <c r="V30" s="54" t="n">
        <f aca="false">V29+(P30*(Q30-Q29)/2+P30*(Q31-Q30)/2)^2</f>
        <v>0.00228925948042237</v>
      </c>
      <c r="W30" s="41" t="n">
        <f aca="false">R30*5+W29</f>
        <v>50.7301226488696</v>
      </c>
      <c r="Y30" s="54" t="n">
        <f aca="false">N30-COS(M30*PI()/180)*H$7/100/N$6</f>
        <v>-0.192161824937105</v>
      </c>
      <c r="Z30" s="54" t="n">
        <f aca="false">SIN(M30*PI()/180)*H$7/100/N$6</f>
        <v>0.760273284872766</v>
      </c>
      <c r="AA30" s="54" t="n">
        <f aca="false">SQRT(SUMSQ(Y30,Z30))</f>
        <v>0.784182143799758</v>
      </c>
      <c r="AB30" s="54" t="n">
        <f aca="false">(AA30-AA29)/AA30*100</f>
        <v>-2.40526592648157</v>
      </c>
      <c r="AC30" s="54" t="n">
        <f aca="false">DEGREES(ATAN2(Y30,Z30))</f>
        <v>104.184637158628</v>
      </c>
      <c r="AD30" s="54" t="n">
        <f aca="false">IF(DEGREES(ATAN2(Y30,Z30))&lt;0,360+DEGREES(ATAN2(Y30,Z30)),DEGREES(ATAN2(Y30,Z30)))</f>
        <v>104.184637158628</v>
      </c>
      <c r="AE30" s="54" t="n">
        <f aca="false">AE29+(Y30*(Z30-Z29)/2+Y30*(Z31-Z30)/2)^2</f>
        <v>0.000944728641539506</v>
      </c>
      <c r="AF30" s="41" t="n">
        <f aca="false">AA30*5+AF29</f>
        <v>63.0582112568242</v>
      </c>
      <c r="AH30" s="41" t="n">
        <v>0.395876437645719</v>
      </c>
    </row>
    <row r="31" customFormat="false" ht="12.75" hidden="false" customHeight="false" outlineLevel="0" collapsed="false">
      <c r="M31" s="1" t="n">
        <v>110</v>
      </c>
      <c r="N31" s="54" t="n">
        <f aca="false">(PI()^2*I$2*COS(PI()*M31/180)/900+SQRT(2)*PI()^2*I$2^2*(4*(2*J$2^2-I$2^2)*COS(PI()*M31/90)+I$2^2*(COS(PI()*M31/45)+3))/(3600*(I$2^2*COS(PI()*M31/90)+2*J$2^2-I$2^2)^(3/2)))/N$7</f>
        <v>-0.43760328227311</v>
      </c>
      <c r="O31" s="54"/>
      <c r="P31" s="54" t="n">
        <f aca="false">N31-COS(M31*PI()/180)*H$2/100/N$6</f>
        <v>-0.303002482303898</v>
      </c>
      <c r="Q31" s="54" t="n">
        <f aca="false">SIN(M31*PI()/180)*H$2/100/N$6</f>
        <v>0.369812658555937</v>
      </c>
      <c r="R31" s="54" t="n">
        <f aca="false">SQRT(SUMSQ(P31,Q31))</f>
        <v>0.478091943783342</v>
      </c>
      <c r="S31" s="54" t="n">
        <f aca="false">(R31-R30)/R31*100</f>
        <v>-0.519103706853969</v>
      </c>
      <c r="T31" s="54" t="n">
        <f aca="false">DEGREES(ATAN2(P31,Q31))</f>
        <v>129.329150522477</v>
      </c>
      <c r="U31" s="54" t="n">
        <f aca="false">IF(DEGREES(ATAN2(P31,Q31))&lt;0,360+DEGREES(ATAN2(P31,Q31)),DEGREES(ATAN2(P31,Q31)))</f>
        <v>129.329150522477</v>
      </c>
      <c r="V31" s="54" t="n">
        <f aca="false">V30+(P31*(Q31-Q30)/2+P31*(Q32-Q31)/2)^2</f>
        <v>0.0023018946091684</v>
      </c>
      <c r="W31" s="41" t="n">
        <f aca="false">R31*5+W30</f>
        <v>53.1205823677864</v>
      </c>
      <c r="Y31" s="54" t="n">
        <f aca="false">N31-COS(M31*PI()/180)*H$7/100/N$6</f>
        <v>-0.168401682334687</v>
      </c>
      <c r="Z31" s="54" t="n">
        <f aca="false">SIN(M31*PI()/180)*H$7/100/N$6</f>
        <v>0.739625317111874</v>
      </c>
      <c r="AA31" s="54" t="n">
        <f aca="false">SQRT(SUMSQ(Y31,Z31))</f>
        <v>0.758554372689257</v>
      </c>
      <c r="AB31" s="54" t="n">
        <f aca="false">(AA31-AA30)/AA31*100</f>
        <v>-3.37850153307322</v>
      </c>
      <c r="AC31" s="54" t="n">
        <f aca="false">DEGREES(ATAN2(Y31,Z31))</f>
        <v>102.826732135661</v>
      </c>
      <c r="AD31" s="54" t="n">
        <f aca="false">IF(DEGREES(ATAN2(Y31,Z31))&lt;0,360+DEGREES(ATAN2(Y31,Z31)),DEGREES(ATAN2(Y31,Z31)))</f>
        <v>102.826732135661</v>
      </c>
      <c r="AE31" s="54" t="n">
        <f aca="false">AE30+(Y31*(Z31-Z30)/2+Y31*(Z32-Z31)/2)^2</f>
        <v>0.000960339980075677</v>
      </c>
      <c r="AF31" s="41" t="n">
        <f aca="false">AA31*5+AF30</f>
        <v>66.8509831202705</v>
      </c>
      <c r="AH31" s="41" t="n">
        <v>0.43760328227311</v>
      </c>
    </row>
    <row r="32" customFormat="false" ht="12.75" hidden="false" customHeight="false" outlineLevel="0" collapsed="false">
      <c r="M32" s="1" t="n">
        <v>115</v>
      </c>
      <c r="N32" s="54" t="n">
        <f aca="false">(PI()^2*I$2*COS(PI()*M32/180)/900+SQRT(2)*PI()^2*I$2^2*(4*(2*J$2^2-I$2^2)*COS(PI()*M32/90)+I$2^2*(COS(PI()*M32/45)+3))/(3600*(I$2^2*COS(PI()*M32/90)+2*J$2^2-I$2^2)^(3/2)))/N$7</f>
        <v>-0.472084144421419</v>
      </c>
      <c r="O32" s="54"/>
      <c r="P32" s="54" t="n">
        <f aca="false">N32-COS(M32*PI()/180)*H$2/100/N$6</f>
        <v>-0.305764244199254</v>
      </c>
      <c r="Q32" s="54" t="n">
        <f aca="false">SIN(M32*PI()/180)*H$2/100/N$6</f>
        <v>0.356674177044892</v>
      </c>
      <c r="R32" s="54" t="n">
        <f aca="false">SQRT(SUMSQ(P32,Q32))</f>
        <v>0.469795957412781</v>
      </c>
      <c r="S32" s="54" t="n">
        <f aca="false">(R32-R31)/R32*100</f>
        <v>-1.76587010587473</v>
      </c>
      <c r="T32" s="54" t="n">
        <f aca="false">DEGREES(ATAN2(P32,Q32))</f>
        <v>130.605324607265</v>
      </c>
      <c r="U32" s="54" t="n">
        <f aca="false">IF(DEGREES(ATAN2(P32,Q32))&lt;0,360+DEGREES(ATAN2(P32,Q32)),DEGREES(ATAN2(P32,Q32)))</f>
        <v>130.605324607265</v>
      </c>
      <c r="V32" s="54" t="n">
        <f aca="false">V31+(P32*(Q32-Q31)/2+P32*(Q33-Q32)/2)^2</f>
        <v>0.00232153969109438</v>
      </c>
      <c r="W32" s="41" t="n">
        <f aca="false">R32*5+W31</f>
        <v>55.4695621548503</v>
      </c>
      <c r="Y32" s="54" t="n">
        <f aca="false">N32-COS(M32*PI()/180)*H$7/100/N$6</f>
        <v>-0.13944434397709</v>
      </c>
      <c r="Z32" s="54" t="n">
        <f aca="false">SIN(M32*PI()/180)*H$7/100/N$6</f>
        <v>0.713348354089783</v>
      </c>
      <c r="AA32" s="54" t="n">
        <f aca="false">SQRT(SUMSQ(Y32,Z32))</f>
        <v>0.726849777704997</v>
      </c>
      <c r="AB32" s="54" t="n">
        <f aca="false">(AA32-AA31)/AA32*100</f>
        <v>-4.36191850871389</v>
      </c>
      <c r="AC32" s="54" t="n">
        <f aca="false">DEGREES(ATAN2(Y32,Z32))</f>
        <v>101.060624366514</v>
      </c>
      <c r="AD32" s="54" t="n">
        <f aca="false">IF(DEGREES(ATAN2(Y32,Z32))&lt;0,360+DEGREES(ATAN2(Y32,Z32)),DEGREES(ATAN2(Y32,Z32)))</f>
        <v>101.060624366514</v>
      </c>
      <c r="AE32" s="54" t="n">
        <f aca="false">AE31+(Y32*(Z32-Z31)/2+Y32*(Z33-Z32)/2)^2</f>
        <v>0.000976683373920512</v>
      </c>
      <c r="AF32" s="41" t="n">
        <f aca="false">AA32*5+AF31</f>
        <v>70.4852320087955</v>
      </c>
      <c r="AH32" s="41" t="n">
        <v>0.472084144421419</v>
      </c>
    </row>
    <row r="33" customFormat="false" ht="12.75" hidden="false" customHeight="false" outlineLevel="0" collapsed="false">
      <c r="M33" s="1" t="n">
        <v>120</v>
      </c>
      <c r="N33" s="54" t="n">
        <f aca="false">(PI()^2*I$2*COS(PI()*M33/180)/900+SQRT(2)*PI()^2*I$2^2*(4*(2*J$2^2-I$2^2)*COS(PI()*M33/90)+I$2^2*(COS(PI()*M33/45)+3))/(3600*(I$2^2*COS(PI()*M33/90)+2*J$2^2-I$2^2)^(3/2)))/N$7</f>
        <v>-0.499855005089315</v>
      </c>
      <c r="O33" s="54"/>
      <c r="P33" s="54" t="n">
        <f aca="false">N33-COS(M33*PI()/180)*H$2/100/N$6</f>
        <v>-0.303081799481589</v>
      </c>
      <c r="Q33" s="54" t="n">
        <f aca="false">SIN(M33*PI()/180)*H$2/100/N$6</f>
        <v>0.340821189680779</v>
      </c>
      <c r="R33" s="54" t="n">
        <f aca="false">SQRT(SUMSQ(P33,Q33))</f>
        <v>0.456089531246245</v>
      </c>
      <c r="S33" s="54" t="n">
        <f aca="false">(R33-R32)/R33*100</f>
        <v>-3.00520516861777</v>
      </c>
      <c r="T33" s="54" t="n">
        <f aca="false">DEGREES(ATAN2(P33,Q33))</f>
        <v>131.645710707486</v>
      </c>
      <c r="U33" s="54" t="n">
        <f aca="false">IF(DEGREES(ATAN2(P33,Q33))&lt;0,360+DEGREES(ATAN2(P33,Q33)),DEGREES(ATAN2(P33,Q33)))</f>
        <v>131.645710707486</v>
      </c>
      <c r="V33" s="54" t="n">
        <f aca="false">V32+(P33*(Q33-Q32)/2+P33*(Q34-Q33)/2)^2</f>
        <v>0.00234855709729289</v>
      </c>
      <c r="W33" s="41" t="n">
        <f aca="false">R33*5+W32</f>
        <v>57.7500098110815</v>
      </c>
      <c r="Y33" s="54" t="n">
        <f aca="false">N33-COS(M33*PI()/180)*H$7/100/N$6</f>
        <v>-0.106308593873863</v>
      </c>
      <c r="Z33" s="54" t="n">
        <f aca="false">SIN(M33*PI()/180)*H$7/100/N$6</f>
        <v>0.681642379361557</v>
      </c>
      <c r="AA33" s="54" t="n">
        <f aca="false">SQRT(SUMSQ(Y33,Z33))</f>
        <v>0.689882490336668</v>
      </c>
      <c r="AB33" s="54" t="n">
        <f aca="false">(AA33-AA32)/AA33*100</f>
        <v>-5.35849045107505</v>
      </c>
      <c r="AC33" s="54" t="n">
        <f aca="false">DEGREES(ATAN2(Y33,Z33))</f>
        <v>98.864409795212</v>
      </c>
      <c r="AD33" s="54" t="n">
        <f aca="false">IF(DEGREES(ATAN2(Y33,Z33))&lt;0,360+DEGREES(ATAN2(Y33,Z33)),DEGREES(ATAN2(Y33,Z33)))</f>
        <v>98.864409795212</v>
      </c>
      <c r="AE33" s="54" t="n">
        <f aca="false">AE32+(Y33*(Z33-Z32)/2+Y33*(Z34-Z33)/2)^2</f>
        <v>0.000989979363838196</v>
      </c>
      <c r="AF33" s="41" t="n">
        <f aca="false">AA33*5+AF32</f>
        <v>73.9346444604788</v>
      </c>
      <c r="AH33" s="41" t="n">
        <v>0.499855005089315</v>
      </c>
    </row>
    <row r="34" customFormat="false" ht="12.75" hidden="false" customHeight="false" outlineLevel="0" collapsed="false">
      <c r="M34" s="1" t="n">
        <v>125</v>
      </c>
      <c r="N34" s="54" t="n">
        <f aca="false">(PI()^2*I$2*COS(PI()*M34/180)/900+SQRT(2)*PI()^2*I$2^2*(4*(2*J$2^2-I$2^2)*COS(PI()*M34/90)+I$2^2*(COS(PI()*M34/45)+3))/(3600*(I$2^2*COS(PI()*M34/90)+2*J$2^2-I$2^2)^(3/2)))/N$7</f>
        <v>-0.521584336026122</v>
      </c>
      <c r="O34" s="54"/>
      <c r="P34" s="54" t="n">
        <f aca="false">N34-COS(M34*PI()/180)*H$2/100/N$6</f>
        <v>-0.29585538794242</v>
      </c>
      <c r="Q34" s="54" t="n">
        <f aca="false">SIN(M34*PI()/180)*H$2/100/N$6</f>
        <v>0.322374347269734</v>
      </c>
      <c r="R34" s="54" t="n">
        <f aca="false">SQRT(SUMSQ(P34,Q34))</f>
        <v>0.437556431048781</v>
      </c>
      <c r="S34" s="54" t="n">
        <f aca="false">(R34-R33)/R34*100</f>
        <v>-4.23559085922732</v>
      </c>
      <c r="T34" s="54" t="n">
        <f aca="false">DEGREES(ATAN2(P34,Q34))</f>
        <v>132.543803728906</v>
      </c>
      <c r="U34" s="54" t="n">
        <f aca="false">IF(DEGREES(ATAN2(P34,Q34))&lt;0,360+DEGREES(ATAN2(P34,Q34)),DEGREES(ATAN2(P34,Q34)))</f>
        <v>132.543803728906</v>
      </c>
      <c r="V34" s="54" t="n">
        <f aca="false">V33+(P34*(Q34-Q33)/2+P34*(Q35-Q34)/2)^2</f>
        <v>0.0023824357006075</v>
      </c>
      <c r="W34" s="41" t="n">
        <f aca="false">R34*5+W33</f>
        <v>59.9377919663254</v>
      </c>
      <c r="Y34" s="54" t="n">
        <f aca="false">N34-COS(M34*PI()/180)*H$7/100/N$6</f>
        <v>-0.0701264398587181</v>
      </c>
      <c r="Z34" s="54" t="n">
        <f aca="false">SIN(M34*PI()/180)*H$7/100/N$6</f>
        <v>0.644748694539468</v>
      </c>
      <c r="AA34" s="54" t="n">
        <f aca="false">SQRT(SUMSQ(Y34,Z34))</f>
        <v>0.648551151936072</v>
      </c>
      <c r="AB34" s="54" t="n">
        <f aca="false">(AA34-AA33)/AA34*100</f>
        <v>-6.37287256020018</v>
      </c>
      <c r="AC34" s="54" t="n">
        <f aca="false">DEGREES(ATAN2(Y34,Z34))</f>
        <v>96.2074053864557</v>
      </c>
      <c r="AD34" s="54" t="n">
        <f aca="false">IF(DEGREES(ATAN2(Y34,Z34))&lt;0,360+DEGREES(ATAN2(Y34,Z34)),DEGREES(ATAN2(Y34,Z34)))</f>
        <v>96.2074053864557</v>
      </c>
      <c r="AE34" s="54" t="n">
        <f aca="false">AE33+(Y34*(Z34-Z33)/2+Y34*(Z35-Z34)/2)^2</f>
        <v>0.000997592964715002</v>
      </c>
      <c r="AF34" s="41" t="n">
        <f aca="false">AA34*5+AF33</f>
        <v>77.1774002201592</v>
      </c>
      <c r="AH34" s="41" t="n">
        <v>0.521584336026122</v>
      </c>
    </row>
    <row r="35" customFormat="false" ht="12.75" hidden="false" customHeight="false" outlineLevel="0" collapsed="false">
      <c r="M35" s="1" t="n">
        <v>130</v>
      </c>
      <c r="N35" s="54" t="n">
        <f aca="false">(PI()^2*I$2*COS(PI()*M35/180)/900+SQRT(2)*PI()^2*I$2^2*(4*(2*J$2^2-I$2^2)*COS(PI()*M35/90)+I$2^2*(COS(PI()*M35/45)+3))/(3600*(I$2^2*COS(PI()*M35/90)+2*J$2^2-I$2^2)^(3/2)))/N$7</f>
        <v>-0.538026207026545</v>
      </c>
      <c r="O35" s="54"/>
      <c r="P35" s="54" t="n">
        <f aca="false">N35-COS(M35*PI()/180)*H$2/100/N$6</f>
        <v>-0.285059450060649</v>
      </c>
      <c r="Q35" s="54" t="n">
        <f aca="false">SIN(M35*PI()/180)*H$2/100/N$6</f>
        <v>0.301474041421013</v>
      </c>
      <c r="R35" s="54" t="n">
        <f aca="false">SQRT(SUMSQ(P35,Q35))</f>
        <v>0.414904191012333</v>
      </c>
      <c r="S35" s="54" t="n">
        <f aca="false">(R35-R34)/R35*100</f>
        <v>-5.45963153112016</v>
      </c>
      <c r="T35" s="54" t="n">
        <f aca="false">DEGREES(ATAN2(P35,Q35))</f>
        <v>133.396951912286</v>
      </c>
      <c r="U35" s="54" t="n">
        <f aca="false">IF(DEGREES(ATAN2(P35,Q35))&lt;0,360+DEGREES(ATAN2(P35,Q35)),DEGREES(ATAN2(P35,Q35)))</f>
        <v>133.396951912286</v>
      </c>
      <c r="V35" s="54" t="n">
        <f aca="false">V34+(P35*(Q35-Q34)/2+P35*(Q36-Q35)/2)^2</f>
        <v>0.00242193503786476</v>
      </c>
      <c r="W35" s="41" t="n">
        <f aca="false">R35*5+W34</f>
        <v>62.0123129213871</v>
      </c>
      <c r="Y35" s="54" t="n">
        <f aca="false">N35-COS(M35*PI()/180)*H$7/100/N$6</f>
        <v>-0.0320926930947528</v>
      </c>
      <c r="Z35" s="54" t="n">
        <f aca="false">SIN(M35*PI()/180)*H$7/100/N$6</f>
        <v>0.602948082842027</v>
      </c>
      <c r="AA35" s="54" t="n">
        <f aca="false">SQRT(SUMSQ(Y35,Z35))</f>
        <v>0.603801566371725</v>
      </c>
      <c r="AB35" s="54" t="n">
        <f aca="false">(AA35-AA34)/AA35*100</f>
        <v>-7.4113066372532</v>
      </c>
      <c r="AC35" s="54" t="n">
        <f aca="false">DEGREES(ATAN2(Y35,Z35))</f>
        <v>93.0467670841096</v>
      </c>
      <c r="AD35" s="54" t="n">
        <f aca="false">IF(DEGREES(ATAN2(Y35,Z35))&lt;0,360+DEGREES(ATAN2(Y35,Z35)),DEGREES(ATAN2(Y35,Z35)))</f>
        <v>93.0467670841096</v>
      </c>
      <c r="AE35" s="54" t="n">
        <f aca="false">AE34+(Y35*(Z35-Z34)/2+Y35*(Z36-Z35)/2)^2</f>
        <v>0.000999595551012085</v>
      </c>
      <c r="AF35" s="41" t="n">
        <f aca="false">AA35*5+AF34</f>
        <v>80.1964080520178</v>
      </c>
      <c r="AH35" s="41" t="n">
        <v>0.538026207026545</v>
      </c>
    </row>
    <row r="36" customFormat="false" ht="12.75" hidden="false" customHeight="false" outlineLevel="0" collapsed="false">
      <c r="M36" s="1" t="n">
        <v>135</v>
      </c>
      <c r="N36" s="54" t="n">
        <f aca="false">(PI()^2*I$2*COS(PI()*M36/180)/900+SQRT(2)*PI()^2*I$2^2*(4*(2*J$2^2-I$2^2)*COS(PI()*M36/90)+I$2^2*(COS(PI()*M36/45)+3))/(3600*(I$2^2*COS(PI()*M36/90)+2*J$2^2-I$2^2)^(3/2)))/N$7</f>
        <v>-0.549975906424955</v>
      </c>
      <c r="O36" s="54"/>
      <c r="P36" s="54" t="n">
        <f aca="false">N36-COS(M36*PI()/180)*H$2/100/N$6</f>
        <v>-0.27169657034288</v>
      </c>
      <c r="Q36" s="54" t="n">
        <f aca="false">SIN(M36*PI()/180)*H$2/100/N$6</f>
        <v>0.278279336082076</v>
      </c>
      <c r="R36" s="54" t="n">
        <f aca="false">SQRT(SUMSQ(P36,Q36))</f>
        <v>0.388919548526896</v>
      </c>
      <c r="S36" s="54" t="n">
        <f aca="false">(R36-R35)/R36*100</f>
        <v>-6.68123846791942</v>
      </c>
      <c r="T36" s="54" t="n">
        <f aca="false">DEGREES(ATAN2(P36,Q36))</f>
        <v>134.314248714421</v>
      </c>
      <c r="U36" s="54" t="n">
        <f aca="false">IF(DEGREES(ATAN2(P36,Q36))&lt;0,360+DEGREES(ATAN2(P36,Q36)),DEGREES(ATAN2(P36,Q36)))</f>
        <v>134.314248714421</v>
      </c>
      <c r="V36" s="54" t="n">
        <f aca="false">V35+(P36*(Q36-Q35)/2+P36*(Q37-Q36)/2)^2</f>
        <v>0.00246535828000486</v>
      </c>
      <c r="W36" s="41" t="n">
        <f aca="false">R36*5+W35</f>
        <v>63.9569106640215</v>
      </c>
      <c r="Y36" s="54" t="n">
        <f aca="false">N36-COS(M36*PI()/180)*H$7/100/N$6</f>
        <v>0.00658276573919592</v>
      </c>
      <c r="Z36" s="54" t="n">
        <f aca="false">SIN(M36*PI()/180)*H$7/100/N$6</f>
        <v>0.556558672164151</v>
      </c>
      <c r="AA36" s="54" t="n">
        <f aca="false">SQRT(SUMSQ(Y36,Z36))</f>
        <v>0.556597600036059</v>
      </c>
      <c r="AB36" s="54" t="n">
        <f aca="false">(AA36-AA35)/AA36*100</f>
        <v>-8.48080666043274</v>
      </c>
      <c r="AC36" s="54" t="n">
        <f aca="false">DEGREES(ATAN2(Y36,Z36))</f>
        <v>89.3223587607284</v>
      </c>
      <c r="AD36" s="54" t="n">
        <f aca="false">IF(DEGREES(ATAN2(Y36,Z36))&lt;0,360+DEGREES(ATAN2(Y36,Z36)),DEGREES(ATAN2(Y36,Z36)))</f>
        <v>89.3223587607284</v>
      </c>
      <c r="AE36" s="54" t="n">
        <f aca="false">AE35+(Y36*(Z36-Z35)/2+Y36*(Z37-Z36)/2)^2</f>
        <v>0.000999697511223041</v>
      </c>
      <c r="AF36" s="41" t="n">
        <f aca="false">AA36*5+AF35</f>
        <v>82.9793960521981</v>
      </c>
      <c r="AH36" s="41" t="n">
        <v>0.549975906424955</v>
      </c>
    </row>
    <row r="37" customFormat="false" ht="12.75" hidden="false" customHeight="false" outlineLevel="0" collapsed="false">
      <c r="M37" s="1" t="n">
        <v>140</v>
      </c>
      <c r="N37" s="54" t="n">
        <f aca="false">(PI()^2*I$2*COS(PI()*M37/180)/900+SQRT(2)*PI()^2*I$2^2*(4*(2*J$2^2-I$2^2)*COS(PI()*M37/90)+I$2^2*(COS(PI()*M37/45)+3))/(3600*(I$2^2*COS(PI()*M37/90)+2*J$2^2-I$2^2)^(3/2)))/N$7</f>
        <v>-0.558230653786713</v>
      </c>
      <c r="O37" s="54"/>
      <c r="P37" s="54" t="n">
        <f aca="false">N37-COS(M37*PI()/180)*H$2/100/N$6</f>
        <v>-0.2567566123657</v>
      </c>
      <c r="Q37" s="54" t="n">
        <f aca="false">SIN(M37*PI()/180)*H$2/100/N$6</f>
        <v>0.252966756965896</v>
      </c>
      <c r="R37" s="54" t="n">
        <f aca="false">SQRT(SUMSQ(P37,Q37))</f>
        <v>0.360438813286462</v>
      </c>
      <c r="S37" s="54" t="n">
        <f aca="false">(R37-R36)/R37*100</f>
        <v>-7.90168377837771</v>
      </c>
      <c r="T37" s="54" t="n">
        <f aca="false">DEGREES(ATAN2(P37,Q37))</f>
        <v>135.42599325689</v>
      </c>
      <c r="U37" s="54" t="n">
        <f aca="false">IF(DEGREES(ATAN2(P37,Q37))&lt;0,360+DEGREES(ATAN2(P37,Q37)),DEGREES(ATAN2(P37,Q37)))</f>
        <v>135.42599325689</v>
      </c>
      <c r="V37" s="54" t="n">
        <f aca="false">V36+(P37*(Q37-Q36)/2+P37*(Q38-Q37)/2)^2</f>
        <v>0.00251087124578174</v>
      </c>
      <c r="W37" s="41" t="n">
        <f aca="false">R37*5+W36</f>
        <v>65.7591047304539</v>
      </c>
      <c r="Y37" s="54" t="n">
        <f aca="false">N37-COS(M37*PI()/180)*H$7/100/N$6</f>
        <v>0.0447174290553134</v>
      </c>
      <c r="Z37" s="54" t="n">
        <f aca="false">SIN(M37*PI()/180)*H$7/100/N$6</f>
        <v>0.505933513931792</v>
      </c>
      <c r="AA37" s="54" t="n">
        <f aca="false">SQRT(SUMSQ(Y37,Z37))</f>
        <v>0.507905866259377</v>
      </c>
      <c r="AB37" s="54" t="n">
        <f aca="false">(AA37-AA36)/AA37*100</f>
        <v>-9.58676341647444</v>
      </c>
      <c r="AC37" s="54" t="n">
        <f aca="false">DEGREES(ATAN2(Y37,Z37))</f>
        <v>84.9489821203107</v>
      </c>
      <c r="AD37" s="54" t="n">
        <f aca="false">IF(DEGREES(ATAN2(Y37,Z37))&lt;0,360+DEGREES(ATAN2(Y37,Z37)),DEGREES(ATAN2(Y37,Z37)))</f>
        <v>84.9489821203107</v>
      </c>
      <c r="AE37" s="54" t="n">
        <f aca="false">AE36+(Y37*(Z37-Z36)/2+Y37*(Z38-Z37)/2)^2</f>
        <v>0.00100521962699131</v>
      </c>
      <c r="AF37" s="41" t="n">
        <f aca="false">AA37*5+AF36</f>
        <v>85.518925383495</v>
      </c>
      <c r="AH37" s="41" t="n">
        <v>0.558230653786713</v>
      </c>
    </row>
    <row r="38" customFormat="false" ht="12.75" hidden="false" customHeight="false" outlineLevel="0" collapsed="false">
      <c r="M38" s="1" t="n">
        <v>145</v>
      </c>
      <c r="N38" s="54" t="n">
        <f aca="false">(PI()^2*I$2*COS(PI()*M38/180)/900+SQRT(2)*PI()^2*I$2^2*(4*(2*J$2^2-I$2^2)*COS(PI()*M38/90)+I$2^2*(COS(PI()*M38/45)+3))/(3600*(I$2^2*COS(PI()*M38/90)+2*J$2^2-I$2^2)^(3/2)))/N$7</f>
        <v>-0.563556942457633</v>
      </c>
      <c r="O38" s="54"/>
      <c r="P38" s="54" t="n">
        <f aca="false">N38-COS(M38*PI()/180)*H$2/100/N$6</f>
        <v>-0.241182595187899</v>
      </c>
      <c r="Q38" s="54" t="n">
        <f aca="false">SIN(M38*PI()/180)*H$2/100/N$6</f>
        <v>0.225728948083702</v>
      </c>
      <c r="R38" s="54" t="n">
        <f aca="false">SQRT(SUMSQ(P38,Q38))</f>
        <v>0.330337103917415</v>
      </c>
      <c r="S38" s="54" t="n">
        <f aca="false">(R38-R37)/R38*100</f>
        <v>-9.11242152700251</v>
      </c>
      <c r="T38" s="54" t="n">
        <f aca="false">DEGREES(ATAN2(P38,Q38))</f>
        <v>136.895660254687</v>
      </c>
      <c r="U38" s="54" t="n">
        <f aca="false">IF(DEGREES(ATAN2(P38,Q38))&lt;0,360+DEGREES(ATAN2(P38,Q38)),DEGREES(ATAN2(P38,Q38)))</f>
        <v>136.895660254687</v>
      </c>
      <c r="V38" s="54" t="n">
        <f aca="false">V37+(P38*(Q38-Q37)/2+P38*(Q39-Q38)/2)^2</f>
        <v>0.00255679156476585</v>
      </c>
      <c r="W38" s="41" t="n">
        <f aca="false">R38*5+W37</f>
        <v>67.4107902500409</v>
      </c>
      <c r="Y38" s="54" t="n">
        <f aca="false">N38-COS(M38*PI()/180)*H$7/100/N$6</f>
        <v>0.0811917520818343</v>
      </c>
      <c r="Z38" s="54" t="n">
        <f aca="false">SIN(M38*PI()/180)*H$7/100/N$6</f>
        <v>0.451457896167405</v>
      </c>
      <c r="AA38" s="54" t="n">
        <f aca="false">SQRT(SUMSQ(Y38,Z38))</f>
        <v>0.45870070047692</v>
      </c>
      <c r="AB38" s="54" t="n">
        <f aca="false">(AA38-AA37)/AA38*100</f>
        <v>-10.7270744804395</v>
      </c>
      <c r="AC38" s="54" t="n">
        <f aca="false">DEGREES(ATAN2(Y38,Z38))</f>
        <v>79.8047138735682</v>
      </c>
      <c r="AD38" s="54" t="n">
        <f aca="false">IF(DEGREES(ATAN2(Y38,Z38))&lt;0,360+DEGREES(ATAN2(Y38,Z38)),DEGREES(ATAN2(Y38,Z38)))</f>
        <v>79.8047138735682</v>
      </c>
      <c r="AE38" s="54" t="n">
        <f aca="false">AE37+(Y38*(Z38-Z37)/2+Y38*(Z39-Z38)/2)^2</f>
        <v>0.00102603560336907</v>
      </c>
      <c r="AF38" s="41" t="n">
        <f aca="false">AA38*5+AF37</f>
        <v>87.8124288858796</v>
      </c>
      <c r="AH38" s="41" t="n">
        <v>0.563556942457633</v>
      </c>
    </row>
    <row r="39" customFormat="false" ht="12.75" hidden="false" customHeight="false" outlineLevel="0" collapsed="false">
      <c r="M39" s="1" t="n">
        <v>150</v>
      </c>
      <c r="N39" s="54" t="n">
        <f aca="false">(PI()^2*I$2*COS(PI()*M39/180)/900+SQRT(2)*PI()^2*I$2^2*(4*(2*J$2^2-I$2^2)*COS(PI()*M39/90)+I$2^2*(COS(PI()*M39/45)+3))/(3600*(I$2^2*COS(PI()*M39/90)+2*J$2^2-I$2^2)^(3/2)))/N$7</f>
        <v>-0.566665055971442</v>
      </c>
      <c r="O39" s="54"/>
      <c r="P39" s="54" t="n">
        <f aca="false">N39-COS(M39*PI()/180)*H$2/100/N$6</f>
        <v>-0.225843866290663</v>
      </c>
      <c r="Q39" s="54" t="n">
        <f aca="false">SIN(M39*PI()/180)*H$2/100/N$6</f>
        <v>0.196773205607726</v>
      </c>
      <c r="R39" s="54" t="n">
        <f aca="false">SQRT(SUMSQ(P39,Q39))</f>
        <v>0.299541560365595</v>
      </c>
      <c r="S39" s="54" t="n">
        <f aca="false">(R39-R38)/R39*100</f>
        <v>-10.2808917447827</v>
      </c>
      <c r="T39" s="54" t="n">
        <f aca="false">DEGREES(ATAN2(P39,Q39))</f>
        <v>138.935019752703</v>
      </c>
      <c r="U39" s="54" t="n">
        <f aca="false">IF(DEGREES(ATAN2(P39,Q39))&lt;0,360+DEGREES(ATAN2(P39,Q39)),DEGREES(ATAN2(P39,Q39)))</f>
        <v>138.935019752703</v>
      </c>
      <c r="V39" s="54" t="n">
        <f aca="false">V38+(P39*(Q39-Q38)/2+P39*(Q40-Q39)/2)^2</f>
        <v>0.00260179667117339</v>
      </c>
      <c r="W39" s="41" t="n">
        <f aca="false">R39*5+W38</f>
        <v>68.9084980518689</v>
      </c>
      <c r="Y39" s="54" t="n">
        <f aca="false">N39-COS(M39*PI()/180)*H$7/100/N$6</f>
        <v>0.114977323390115</v>
      </c>
      <c r="Z39" s="54" t="n">
        <f aca="false">SIN(M39*PI()/180)*H$7/100/N$6</f>
        <v>0.393546411215452</v>
      </c>
      <c r="AA39" s="54" t="n">
        <f aca="false">SQRT(SUMSQ(Y39,Z39))</f>
        <v>0.409998247160298</v>
      </c>
      <c r="AB39" s="54" t="n">
        <f aca="false">(AA39-AA38)/AA39*100</f>
        <v>-11.8786979344283</v>
      </c>
      <c r="AC39" s="54" t="n">
        <f aca="false">DEGREES(ATAN2(Y39,Z39))</f>
        <v>73.7139093222867</v>
      </c>
      <c r="AD39" s="54" t="n">
        <f aca="false">IF(DEGREES(ATAN2(Y39,Z39))&lt;0,360+DEGREES(ATAN2(Y39,Z39)),DEGREES(ATAN2(Y39,Z39)))</f>
        <v>73.7139093222867</v>
      </c>
      <c r="AE39" s="54" t="n">
        <f aca="false">AE38+(Y39*(Z39-Z38)/2+Y39*(Z40-Z39)/2)^2</f>
        <v>0.00107269397444079</v>
      </c>
      <c r="AF39" s="41" t="n">
        <f aca="false">AA39*5+AF38</f>
        <v>89.8624201216811</v>
      </c>
      <c r="AH39" s="41" t="n">
        <v>0.566665055971442</v>
      </c>
    </row>
    <row r="40" customFormat="false" ht="12.75" hidden="false" customHeight="false" outlineLevel="0" collapsed="false">
      <c r="M40" s="1" t="n">
        <v>155</v>
      </c>
      <c r="N40" s="54" t="n">
        <f aca="false">(PI()^2*I$2*COS(PI()*M40/180)/900+SQRT(2)*PI()^2*I$2^2*(4*(2*J$2^2-I$2^2)*COS(PI()*M40/90)+I$2^2*(COS(PI()*M40/45)+3))/(3600*(I$2^2*COS(PI()*M40/90)+2*J$2^2-I$2^2)^(3/2)))/N$7</f>
        <v>-0.568190484038219</v>
      </c>
      <c r="O40" s="54"/>
      <c r="P40" s="54" t="n">
        <f aca="false">N40-COS(M40*PI()/180)*H$2/100/N$6</f>
        <v>-0.211516306993327</v>
      </c>
      <c r="Q40" s="54" t="n">
        <f aca="false">SIN(M40*PI()/180)*H$2/100/N$6</f>
        <v>0.166319900222165</v>
      </c>
      <c r="R40" s="54" t="n">
        <f aca="false">SQRT(SUMSQ(P40,Q40))</f>
        <v>0.269075188997437</v>
      </c>
      <c r="S40" s="54" t="n">
        <f aca="false">(R40-R39)/R40*100</f>
        <v>-11.3226237921359</v>
      </c>
      <c r="T40" s="54" t="n">
        <f aca="false">DEGREES(ATAN2(P40,Q40))</f>
        <v>141.821255253238</v>
      </c>
      <c r="U40" s="54" t="n">
        <f aca="false">IF(DEGREES(ATAN2(P40,Q40))&lt;0,360+DEGREES(ATAN2(P40,Q40)),DEGREES(ATAN2(P40,Q40)))</f>
        <v>141.821255253238</v>
      </c>
      <c r="V40" s="54" t="n">
        <f aca="false">V39+(P40*(Q40-Q39)/2+P40*(Q41-Q40)/2)^2</f>
        <v>0.00264503043669732</v>
      </c>
      <c r="W40" s="41" t="n">
        <f aca="false">R40*5+W39</f>
        <v>70.2538739968561</v>
      </c>
      <c r="Y40" s="54" t="n">
        <f aca="false">N40-COS(M40*PI()/180)*H$7/100/N$6</f>
        <v>0.145157870051564</v>
      </c>
      <c r="Z40" s="54" t="n">
        <f aca="false">SIN(M40*PI()/180)*H$7/100/N$6</f>
        <v>0.33263980044433</v>
      </c>
      <c r="AA40" s="54" t="n">
        <f aca="false">SQRT(SUMSQ(Y40,Z40))</f>
        <v>0.362932561335505</v>
      </c>
      <c r="AB40" s="54" t="n">
        <f aca="false">(AA40-AA39)/AA40*100</f>
        <v>-12.9681629147856</v>
      </c>
      <c r="AC40" s="54" t="n">
        <f aca="false">DEGREES(ATAN2(Y40,Z40))</f>
        <v>66.4244318424101</v>
      </c>
      <c r="AD40" s="54" t="n">
        <f aca="false">IF(DEGREES(ATAN2(Y40,Z40))&lt;0,360+DEGREES(ATAN2(Y40,Z40)),DEGREES(ATAN2(Y40,Z40)))</f>
        <v>66.4244318424101</v>
      </c>
      <c r="AE40" s="54" t="n">
        <f aca="false">AE39+(Y40*(Z40-Z39)/2+Y40*(Z41-Z40)/2)^2</f>
        <v>0.00115414124178675</v>
      </c>
      <c r="AF40" s="41" t="n">
        <f aca="false">AA40*5+AF39</f>
        <v>91.6770829283586</v>
      </c>
      <c r="AH40" s="41" t="n">
        <v>0.568190484038219</v>
      </c>
    </row>
    <row r="41" customFormat="false" ht="12.75" hidden="false" customHeight="false" outlineLevel="0" collapsed="false">
      <c r="M41" s="1" t="n">
        <v>160</v>
      </c>
      <c r="N41" s="54" t="n">
        <f aca="false">(PI()^2*I$2*COS(PI()*M41/180)/900+SQRT(2)*PI()^2*I$2^2*(4*(2*J$2^2-I$2^2)*COS(PI()*M41/90)+I$2^2*(COS(PI()*M41/45)+3))/(3600*(I$2^2*COS(PI()*M41/90)+2*J$2^2-I$2^2)^(3/2)))/N$7</f>
        <v>-0.568681385393934</v>
      </c>
      <c r="O41" s="54"/>
      <c r="P41" s="54" t="n">
        <f aca="false">N41-COS(M41*PI()/180)*H$2/100/N$6</f>
        <v>-0.198868726837997</v>
      </c>
      <c r="Q41" s="54" t="n">
        <f aca="false">SIN(M41*PI()/180)*H$2/100/N$6</f>
        <v>0.134600799969211</v>
      </c>
      <c r="R41" s="54" t="n">
        <f aca="false">SQRT(SUMSQ(P41,Q41))</f>
        <v>0.240137764348962</v>
      </c>
      <c r="S41" s="54" t="n">
        <f aca="false">(R41-R40)/R41*100</f>
        <v>-12.0503431548666</v>
      </c>
      <c r="T41" s="54" t="n">
        <f aca="false">DEGREES(ATAN2(P41,Q41))</f>
        <v>145.908584569493</v>
      </c>
      <c r="U41" s="54" t="n">
        <f aca="false">IF(DEGREES(ATAN2(P41,Q41))&lt;0,360+DEGREES(ATAN2(P41,Q41)),DEGREES(ATAN2(P41,Q41)))</f>
        <v>145.908584569493</v>
      </c>
      <c r="V41" s="54" t="n">
        <f aca="false">V40+(P41*(Q41-Q40)/2+P41*(Q42-Q41)/2)^2</f>
        <v>0.00268611593409377</v>
      </c>
      <c r="W41" s="41" t="n">
        <f aca="false">R41*5+W40</f>
        <v>71.4545628186009</v>
      </c>
      <c r="Y41" s="54" t="n">
        <f aca="false">N41-COS(M41*PI()/180)*H$7/100/N$6</f>
        <v>0.17094393171794</v>
      </c>
      <c r="Z41" s="54" t="n">
        <f aca="false">SIN(M41*PI()/180)*H$7/100/N$6</f>
        <v>0.269201599938423</v>
      </c>
      <c r="AA41" s="54" t="n">
        <f aca="false">SQRT(SUMSQ(Y41,Z41))</f>
        <v>0.318890779422351</v>
      </c>
      <c r="AB41" s="54" t="n">
        <f aca="false">(AA41-AA40)/AA41*100</f>
        <v>-13.8109298716423</v>
      </c>
      <c r="AC41" s="54" t="n">
        <f aca="false">DEGREES(ATAN2(Y41,Z41))</f>
        <v>57.5843137717294</v>
      </c>
      <c r="AD41" s="54" t="n">
        <f aca="false">IF(DEGREES(ATAN2(Y41,Z41))&lt;0,360+DEGREES(ATAN2(Y41,Z41)),DEGREES(ATAN2(Y41,Z41)))</f>
        <v>57.5843137717294</v>
      </c>
      <c r="AE41" s="54" t="n">
        <f aca="false">AE40+(Y41*(Z41-Z40)/2+Y41*(Z42-Z41)/2)^2</f>
        <v>0.00127557038499658</v>
      </c>
      <c r="AF41" s="41" t="n">
        <f aca="false">AA41*5+AF40</f>
        <v>93.2715368254704</v>
      </c>
      <c r="AH41" s="41" t="n">
        <v>0.568681385393934</v>
      </c>
    </row>
    <row r="42" customFormat="false" ht="12.75" hidden="false" customHeight="false" outlineLevel="0" collapsed="false">
      <c r="M42" s="1" t="n">
        <v>165</v>
      </c>
      <c r="N42" s="54" t="n">
        <f aca="false">(PI()^2*I$2*COS(PI()*M42/180)/900+SQRT(2)*PI()^2*I$2^2*(4*(2*J$2^2-I$2^2)*COS(PI()*M42/90)+I$2^2*(COS(PI()*M42/45)+3))/(3600*(I$2^2*COS(PI()*M42/90)+2*J$2^2-I$2^2)^(3/2)))/N$7</f>
        <v>-0.568590915268144</v>
      </c>
      <c r="O42" s="54"/>
      <c r="P42" s="54" t="n">
        <f aca="false">N42-COS(M42*PI()/180)*H$2/100/N$6</f>
        <v>-0.188454272831761</v>
      </c>
      <c r="Q42" s="54" t="n">
        <f aca="false">SIN(M42*PI()/180)*H$2/100/N$6</f>
        <v>0.101857306354307</v>
      </c>
      <c r="R42" s="54" t="n">
        <f aca="false">SQRT(SUMSQ(P42,Q42))</f>
        <v>0.214219335743305</v>
      </c>
      <c r="S42" s="54" t="n">
        <f aca="false">(R42-R41)/R42*100</f>
        <v>-12.0990145524091</v>
      </c>
      <c r="T42" s="54" t="n">
        <f aca="false">DEGREES(ATAN2(P42,Q42))</f>
        <v>151.609302446399</v>
      </c>
      <c r="U42" s="54" t="n">
        <f aca="false">IF(DEGREES(ATAN2(P42,Q42))&lt;0,360+DEGREES(ATAN2(P42,Q42)),DEGREES(ATAN2(P42,Q42)))</f>
        <v>151.609302446399</v>
      </c>
      <c r="V42" s="54" t="n">
        <f aca="false">V41+(P42*(Q42-Q41)/2+P42*(Q43-Q42)/2)^2</f>
        <v>0.0027250996706017</v>
      </c>
      <c r="W42" s="41" t="n">
        <f aca="false">R42*5+W41</f>
        <v>72.5256594973174</v>
      </c>
      <c r="Y42" s="54" t="n">
        <f aca="false">N42-COS(M42*PI()/180)*H$7/100/N$6</f>
        <v>0.191682369604622</v>
      </c>
      <c r="Z42" s="54" t="n">
        <f aca="false">SIN(M42*PI()/180)*H$7/100/N$6</f>
        <v>0.203714612708615</v>
      </c>
      <c r="AA42" s="54" t="n">
        <f aca="false">SQRT(SUMSQ(Y42,Z42))</f>
        <v>0.279717311313161</v>
      </c>
      <c r="AB42" s="54" t="n">
        <f aca="false">(AA42-AA41)/AA42*100</f>
        <v>-14.0046634673006</v>
      </c>
      <c r="AC42" s="54" t="n">
        <f aca="false">DEGREES(ATAN2(Y42,Z42))</f>
        <v>46.7430180186647</v>
      </c>
      <c r="AD42" s="54" t="n">
        <f aca="false">IF(DEGREES(ATAN2(Y42,Z42))&lt;0,360+DEGREES(ATAN2(Y42,Z42)),DEGREES(ATAN2(Y42,Z42)))</f>
        <v>46.7430180186647</v>
      </c>
      <c r="AE42" s="54" t="n">
        <f aca="false">AE41+(Y42*(Z42-Z41)/2+Y42*(Z43-Z42)/2)^2</f>
        <v>0.00143689320907603</v>
      </c>
      <c r="AF42" s="41" t="n">
        <f aca="false">AA42*5+AF41</f>
        <v>94.6701233820362</v>
      </c>
      <c r="AH42" s="41" t="n">
        <v>0.568590915268143</v>
      </c>
    </row>
    <row r="43" customFormat="false" ht="12.75" hidden="false" customHeight="false" outlineLevel="0" collapsed="false">
      <c r="M43" s="1" t="n">
        <v>170</v>
      </c>
      <c r="N43" s="54" t="n">
        <f aca="false">(PI()^2*I$2*COS(PI()*M43/180)/900+SQRT(2)*PI()^2*I$2^2*(4*(2*J$2^2-I$2^2)*COS(PI()*M43/90)+I$2^2*(COS(PI()*M43/45)+3))/(3600*(I$2^2*COS(PI()*M43/90)+2*J$2^2-I$2^2)^(3/2)))/N$7</f>
        <v>-0.568273125614106</v>
      </c>
      <c r="O43" s="54"/>
      <c r="P43" s="54" t="n">
        <f aca="false">N43-COS(M43*PI()/180)*H$2/100/N$6</f>
        <v>-0.180705568678998</v>
      </c>
      <c r="Q43" s="54" t="n">
        <f aca="false">SIN(M43*PI()/180)*H$2/100/N$6</f>
        <v>0.0683386171349236</v>
      </c>
      <c r="R43" s="54" t="n">
        <f aca="false">SQRT(SUMSQ(P43,Q43))</f>
        <v>0.19319593459365</v>
      </c>
      <c r="S43" s="54" t="n">
        <f aca="false">(R43-R42)/R43*100</f>
        <v>-10.8819065959509</v>
      </c>
      <c r="T43" s="54" t="n">
        <f aca="false">DEGREES(ATAN2(P43,Q43))</f>
        <v>159.284555076926</v>
      </c>
      <c r="U43" s="54" t="n">
        <f aca="false">IF(DEGREES(ATAN2(P43,Q43))&lt;0,360+DEGREES(ATAN2(P43,Q43)),DEGREES(ATAN2(P43,Q43)))</f>
        <v>159.284555076926</v>
      </c>
      <c r="V43" s="54" t="n">
        <f aca="false">V42+(P43*(Q43-Q42)/2+P43*(Q44-Q43)/2)^2</f>
        <v>0.00276235856121553</v>
      </c>
      <c r="W43" s="41" t="n">
        <f aca="false">R43*5+W42</f>
        <v>73.4916391702857</v>
      </c>
      <c r="Y43" s="54" t="n">
        <f aca="false">N43-COS(M43*PI()/180)*H$7/100/N$6</f>
        <v>0.206861988256109</v>
      </c>
      <c r="Z43" s="54" t="n">
        <f aca="false">SIN(M43*PI()/180)*H$7/100/N$6</f>
        <v>0.136677234269847</v>
      </c>
      <c r="AA43" s="54" t="n">
        <f aca="false">SQRT(SUMSQ(Y43,Z43))</f>
        <v>0.24793658171582</v>
      </c>
      <c r="AB43" s="54" t="n">
        <f aca="false">(AA43-AA42)/AA43*100</f>
        <v>-12.8180881487539</v>
      </c>
      <c r="AC43" s="54" t="n">
        <f aca="false">DEGREES(ATAN2(Y43,Z43))</f>
        <v>33.4534180926397</v>
      </c>
      <c r="AD43" s="54" t="n">
        <f aca="false">IF(DEGREES(ATAN2(Y43,Z43))&lt;0,360+DEGREES(ATAN2(Y43,Z43)),DEGREES(ATAN2(Y43,Z43)))</f>
        <v>33.4534180926397</v>
      </c>
      <c r="AE43" s="54" t="n">
        <f aca="false">AE42+(Y43*(Z43-Z42)/2+Y43*(Z44-Z43)/2)^2</f>
        <v>0.00163219590033356</v>
      </c>
      <c r="AF43" s="41" t="n">
        <f aca="false">AA43*5+AF42</f>
        <v>95.9098062906153</v>
      </c>
      <c r="AH43" s="41" t="n">
        <v>0.568273125614106</v>
      </c>
    </row>
    <row r="44" customFormat="false" ht="12.75" hidden="false" customHeight="false" outlineLevel="0" collapsed="false">
      <c r="M44" s="1" t="n">
        <v>175</v>
      </c>
      <c r="N44" s="54" t="n">
        <f aca="false">(PI()^2*I$2*COS(PI()*M44/180)/900+SQRT(2)*PI()^2*I$2^2*(4*(2*J$2^2-I$2^2)*COS(PI()*M44/90)+I$2^2*(COS(PI()*M44/45)+3))/(3600*(I$2^2*COS(PI()*M44/90)+2*J$2^2-I$2^2)^(3/2)))/N$7</f>
        <v>-0.567981208514362</v>
      </c>
      <c r="O44" s="54"/>
      <c r="P44" s="54" t="n">
        <f aca="false">N44-COS(M44*PI()/180)*H$2/100/N$6</f>
        <v>-0.175932360208495</v>
      </c>
      <c r="Q44" s="54" t="n">
        <f aca="false">SIN(M44*PI()/180)*H$2/100/N$6</f>
        <v>0.0342998297751582</v>
      </c>
      <c r="R44" s="54" t="n">
        <f aca="false">SQRT(SUMSQ(P44,Q44))</f>
        <v>0.179244731278597</v>
      </c>
      <c r="S44" s="54" t="n">
        <f aca="false">(R44-R43)/R44*100</f>
        <v>-7.78332686017333</v>
      </c>
      <c r="T44" s="54" t="n">
        <f aca="false">DEGREES(ATAN2(P44,Q44))</f>
        <v>168.967981060273</v>
      </c>
      <c r="U44" s="54" t="n">
        <f aca="false">IF(DEGREES(ATAN2(P44,Q44))&lt;0,360+DEGREES(ATAN2(P44,Q44)),DEGREES(ATAN2(P44,Q44)))</f>
        <v>168.967981060273</v>
      </c>
      <c r="V44" s="54" t="n">
        <f aca="false">V43+(P44*(Q44-Q43)/2+P44*(Q45-Q44)/2)^2</f>
        <v>0.00279849653840465</v>
      </c>
      <c r="W44" s="41" t="n">
        <f aca="false">R44*5+W43</f>
        <v>74.3878628266787</v>
      </c>
      <c r="Y44" s="54" t="n">
        <f aca="false">N44-COS(M44*PI()/180)*H$7/100/N$6</f>
        <v>0.216116488097372</v>
      </c>
      <c r="Z44" s="54" t="n">
        <f aca="false">SIN(M44*PI()/180)*H$7/100/N$6</f>
        <v>0.0685996595503164</v>
      </c>
      <c r="AA44" s="54" t="n">
        <f aca="false">SQRT(SUMSQ(Y44,Z44))</f>
        <v>0.226742694960523</v>
      </c>
      <c r="AB44" s="54" t="n">
        <f aca="false">(AA44-AA43)/AA44*100</f>
        <v>-9.34710895933685</v>
      </c>
      <c r="AC44" s="54" t="n">
        <f aca="false">DEGREES(ATAN2(Y44,Z44))</f>
        <v>17.6104705951071</v>
      </c>
      <c r="AD44" s="54" t="n">
        <f aca="false">IF(DEGREES(ATAN2(Y44,Z44))&lt;0,360+DEGREES(ATAN2(Y44,Z44)),DEGREES(ATAN2(Y44,Z44)))</f>
        <v>17.6104705951071</v>
      </c>
      <c r="AE44" s="54" t="n">
        <f aca="false">AE43+(Y44*(Z44-Z43)/2+Y44*(Z45-Z44)/2)^2</f>
        <v>0.00185032227234814</v>
      </c>
      <c r="AF44" s="41" t="n">
        <f aca="false">AA44*5+AF43</f>
        <v>97.0435197654179</v>
      </c>
      <c r="AH44" s="41" t="n">
        <v>0.567981208514362</v>
      </c>
    </row>
    <row r="45" customFormat="false" ht="12.75" hidden="false" customHeight="false" outlineLevel="0" collapsed="false">
      <c r="M45" s="1" t="n">
        <v>180</v>
      </c>
      <c r="N45" s="54" t="n">
        <f aca="false">(PI()^2*I$2*COS(PI()*M45/180)/900+SQRT(2)*PI()^2*I$2^2*(4*(2*J$2^2-I$2^2)*COS(PI()*M45/90)+I$2^2*(COS(PI()*M45/45)+3))/(3600*(I$2^2*COS(PI()*M45/90)+2*J$2^2-I$2^2)^(3/2)))/N$7</f>
        <v>-0.56786703601108</v>
      </c>
      <c r="O45" s="54"/>
      <c r="P45" s="54" t="n">
        <f aca="false">N45-COS(M45*PI()/180)*H$2/100/N$6</f>
        <v>-0.174320624795628</v>
      </c>
      <c r="Q45" s="54" t="n">
        <f aca="false">SIN(M45*PI()/180)*H$2/100/N$6</f>
        <v>4.81955352810931E-017</v>
      </c>
      <c r="R45" s="54" t="n">
        <f aca="false">SQRT(SUMSQ(P45,Q45))</f>
        <v>0.174320624795628</v>
      </c>
      <c r="S45" s="54" t="n">
        <f aca="false">(R45-R44)/R45*100</f>
        <v>-2.82474118523953</v>
      </c>
      <c r="T45" s="54" t="n">
        <f aca="false">DEGREES(ATAN2(P45,Q45))</f>
        <v>180</v>
      </c>
      <c r="U45" s="54" t="n">
        <f aca="false">IF(DEGREES(ATAN2(P45,Q45))&lt;0,360+DEGREES(ATAN2(P45,Q45)),DEGREES(ATAN2(P45,Q45)))</f>
        <v>180</v>
      </c>
      <c r="V45" s="54" t="n">
        <f aca="false">V44+(P45*(Q45-Q44)/2+P45*(Q46-Q45)/2)^2</f>
        <v>0.00283424698546848</v>
      </c>
      <c r="W45" s="41" t="n">
        <f aca="false">R45*5+W44</f>
        <v>75.2594659506568</v>
      </c>
      <c r="Y45" s="54" t="n">
        <f aca="false">N45-COS(M45*PI()/180)*H$7/100/N$6</f>
        <v>0.219225786419824</v>
      </c>
      <c r="Z45" s="54" t="n">
        <f aca="false">SIN(M45*PI()/180)*H$7/100/N$6</f>
        <v>9.63910705621862E-017</v>
      </c>
      <c r="AA45" s="54" t="n">
        <f aca="false">SQRT(SUMSQ(Y45,Z45))</f>
        <v>0.219225786419824</v>
      </c>
      <c r="AB45" s="54" t="n">
        <f aca="false">(AA45-AA44)/AA45*100</f>
        <v>-3.42884323211153</v>
      </c>
      <c r="AC45" s="54" t="n">
        <f aca="false">DEGREES(ATAN2(Y45,Z45))</f>
        <v>2.51922988447384E-014</v>
      </c>
      <c r="AD45" s="54" t="n">
        <f aca="false">IF(DEGREES(ATAN2(Y45,Z45))&lt;0,360+DEGREES(ATAN2(Y45,Z45)),DEGREES(ATAN2(Y45,Z45)))</f>
        <v>2.51922988447384E-014</v>
      </c>
      <c r="AE45" s="54" t="n">
        <f aca="false">AE44+(Y45*(Z45-Z44)/2+Y45*(Z46-Z45)/2)^2</f>
        <v>0.00207648820829054</v>
      </c>
      <c r="AF45" s="41" t="n">
        <f aca="false">AA45*5+AF44</f>
        <v>98.139648697517</v>
      </c>
      <c r="AH45" s="41" t="n">
        <v>0.56786703601108</v>
      </c>
    </row>
    <row r="46" customFormat="false" ht="12.75" hidden="false" customHeight="false" outlineLevel="0" collapsed="false">
      <c r="M46" s="1" t="n">
        <v>185</v>
      </c>
      <c r="N46" s="54" t="n">
        <f aca="false">(PI()^2*I$2*COS(PI()*M46/180)/900+SQRT(2)*PI()^2*I$2^2*(4*(2*J$2^2-I$2^2)*COS(PI()*M46/90)+I$2^2*(COS(PI()*M46/45)+3))/(3600*(I$2^2*COS(PI()*M46/90)+2*J$2^2-I$2^2)^(3/2)))/N$7</f>
        <v>-0.567981208514362</v>
      </c>
      <c r="O46" s="54"/>
      <c r="P46" s="54" t="n">
        <f aca="false">N46-COS(M46*PI()/180)*H$2/100/N$6</f>
        <v>-0.175932360208495</v>
      </c>
      <c r="Q46" s="54" t="n">
        <f aca="false">SIN(M46*PI()/180)*H$2/100/N$6</f>
        <v>-0.0342998297751579</v>
      </c>
      <c r="R46" s="54" t="n">
        <f aca="false">SQRT(SUMSQ(P46,Q46))</f>
        <v>0.179244731278597</v>
      </c>
      <c r="S46" s="54" t="n">
        <f aca="false">(R46-R45)/R46*100</f>
        <v>2.74714154655703</v>
      </c>
      <c r="T46" s="54" t="n">
        <f aca="false">DEGREES(ATAN2(P46,Q46))</f>
        <v>-168.967981060273</v>
      </c>
      <c r="U46" s="54" t="n">
        <f aca="false">IF(DEGREES(ATAN2(P46,Q46))&lt;0,360+DEGREES(ATAN2(P46,Q46)),DEGREES(ATAN2(P46,Q46)))</f>
        <v>191.032018939727</v>
      </c>
      <c r="V46" s="54"/>
      <c r="W46" s="41" t="n">
        <f aca="false">R46*5+W45</f>
        <v>76.1556896070498</v>
      </c>
      <c r="Y46" s="54" t="n">
        <f aca="false">N46-COS(M46*PI()/180)*H$7/100/N$6</f>
        <v>0.216116488097372</v>
      </c>
      <c r="Z46" s="54" t="n">
        <f aca="false">SIN(M46*PI()/180)*H$7/100/N$6</f>
        <v>-0.0685996595503159</v>
      </c>
      <c r="AA46" s="54" t="n">
        <f aca="false">SQRT(SUMSQ(Y46,Z46))</f>
        <v>0.226742694960523</v>
      </c>
      <c r="AB46" s="54" t="n">
        <f aca="false">(AA46-AA45)/AA46*100</f>
        <v>3.31517120849607</v>
      </c>
      <c r="AC46" s="54" t="n">
        <f aca="false">DEGREES(ATAN2(Y46,Z46))</f>
        <v>-17.610470595107</v>
      </c>
      <c r="AD46" s="54" t="n">
        <f aca="false">IF(DEGREES(ATAN2(Y46,Z46))&lt;0,360+DEGREES(ATAN2(Y46,Z46)),DEGREES(ATAN2(Y46,Z46)))</f>
        <v>342.389529404893</v>
      </c>
      <c r="AE46" s="54"/>
      <c r="AF46" s="41" t="n">
        <f aca="false">AA46*5+AF45</f>
        <v>99.2733621723196</v>
      </c>
      <c r="AH46" s="41" t="n">
        <v>0.567981208514362</v>
      </c>
    </row>
    <row r="47" customFormat="false" ht="12.75" hidden="false" customHeight="false" outlineLevel="0" collapsed="false">
      <c r="M47" s="1" t="n">
        <v>190</v>
      </c>
      <c r="N47" s="54" t="n">
        <f aca="false">(PI()^2*I$2*COS(PI()*M47/180)/900+SQRT(2)*PI()^2*I$2^2*(4*(2*J$2^2-I$2^2)*COS(PI()*M47/90)+I$2^2*(COS(PI()*M47/45)+3))/(3600*(I$2^2*COS(PI()*M47/90)+2*J$2^2-I$2^2)^(3/2)))/N$7</f>
        <v>-0.568273125614106</v>
      </c>
      <c r="O47" s="54"/>
      <c r="P47" s="54" t="n">
        <f aca="false">N47-COS(M47*PI()/180)*H$2/100/N$6</f>
        <v>-0.180705568678998</v>
      </c>
      <c r="Q47" s="54" t="n">
        <f aca="false">SIN(M47*PI()/180)*H$2/100/N$6</f>
        <v>-0.0683386171349237</v>
      </c>
      <c r="R47" s="54" t="n">
        <f aca="false">SQRT(SUMSQ(P47,Q47))</f>
        <v>0.19319593459365</v>
      </c>
      <c r="S47" s="54" t="n">
        <f aca="false">(R47-R46)/R47*100</f>
        <v>7.22127168172372</v>
      </c>
      <c r="T47" s="54" t="n">
        <f aca="false">DEGREES(ATAN2(P47,Q47))</f>
        <v>-159.284555076926</v>
      </c>
      <c r="U47" s="54" t="n">
        <f aca="false">IF(DEGREES(ATAN2(P47,Q47))&lt;0,360+DEGREES(ATAN2(P47,Q47)),DEGREES(ATAN2(P47,Q47)))</f>
        <v>200.715444923074</v>
      </c>
      <c r="V47" s="54"/>
      <c r="W47" s="41" t="n">
        <f aca="false">R47*5+W46</f>
        <v>77.121669280018</v>
      </c>
      <c r="Y47" s="54" t="n">
        <f aca="false">N47-COS(M47*PI()/180)*H$7/100/N$6</f>
        <v>0.206861988256109</v>
      </c>
      <c r="Z47" s="54" t="n">
        <f aca="false">SIN(M47*PI()/180)*H$7/100/N$6</f>
        <v>-0.136677234269847</v>
      </c>
      <c r="AA47" s="54" t="n">
        <f aca="false">SQRT(SUMSQ(Y47,Z47))</f>
        <v>0.24793658171582</v>
      </c>
      <c r="AB47" s="54" t="n">
        <f aca="false">(AA47-AA46)/AA47*100</f>
        <v>8.54810799141735</v>
      </c>
      <c r="AC47" s="54" t="n">
        <f aca="false">DEGREES(ATAN2(Y47,Z47))</f>
        <v>-33.4534180926397</v>
      </c>
      <c r="AD47" s="54" t="n">
        <f aca="false">IF(DEGREES(ATAN2(Y47,Z47))&lt;0,360+DEGREES(ATAN2(Y47,Z47)),DEGREES(ATAN2(Y47,Z47)))</f>
        <v>326.54658190736</v>
      </c>
      <c r="AE47" s="54"/>
      <c r="AF47" s="41" t="n">
        <f aca="false">AA47*5+AF46</f>
        <v>100.513045080899</v>
      </c>
      <c r="AH47" s="41" t="n">
        <v>0.568273125614106</v>
      </c>
    </row>
    <row r="48" customFormat="false" ht="12.75" hidden="false" customHeight="false" outlineLevel="0" collapsed="false">
      <c r="M48" s="1" t="n">
        <v>195</v>
      </c>
      <c r="N48" s="54" t="n">
        <f aca="false">(PI()^2*I$2*COS(PI()*M48/180)/900+SQRT(2)*PI()^2*I$2^2*(4*(2*J$2^2-I$2^2)*COS(PI()*M48/90)+I$2^2*(COS(PI()*M48/45)+3))/(3600*(I$2^2*COS(PI()*M48/90)+2*J$2^2-I$2^2)^(3/2)))/N$7</f>
        <v>-0.568590915268144</v>
      </c>
      <c r="O48" s="54"/>
      <c r="P48" s="54" t="n">
        <f aca="false">N48-COS(M48*PI()/180)*H$2/100/N$6</f>
        <v>-0.188454272831761</v>
      </c>
      <c r="Q48" s="54" t="n">
        <f aca="false">SIN(M48*PI()/180)*H$2/100/N$6</f>
        <v>-0.101857306354307</v>
      </c>
      <c r="R48" s="54" t="n">
        <f aca="false">SQRT(SUMSQ(P48,Q48))</f>
        <v>0.214219335743305</v>
      </c>
      <c r="S48" s="54" t="n">
        <f aca="false">(R48-R47)/R48*100</f>
        <v>9.8139605730302</v>
      </c>
      <c r="T48" s="54" t="n">
        <f aca="false">DEGREES(ATAN2(P48,Q48))</f>
        <v>-151.609302446399</v>
      </c>
      <c r="U48" s="54" t="n">
        <f aca="false">IF(DEGREES(ATAN2(P48,Q48))&lt;0,360+DEGREES(ATAN2(P48,Q48)),DEGREES(ATAN2(P48,Q48)))</f>
        <v>208.390697553601</v>
      </c>
      <c r="V48" s="54"/>
      <c r="W48" s="41" t="n">
        <f aca="false">R48*5+W47</f>
        <v>78.1927659587346</v>
      </c>
      <c r="Y48" s="54" t="n">
        <f aca="false">N48-COS(M48*PI()/180)*H$7/100/N$6</f>
        <v>0.191682369604622</v>
      </c>
      <c r="Z48" s="54" t="n">
        <f aca="false">SIN(M48*PI()/180)*H$7/100/N$6</f>
        <v>-0.203714612708614</v>
      </c>
      <c r="AA48" s="54" t="n">
        <f aca="false">SQRT(SUMSQ(Y48,Z48))</f>
        <v>0.279717311313161</v>
      </c>
      <c r="AB48" s="54" t="n">
        <f aca="false">(AA48-AA47)/AA48*100</f>
        <v>11.361731402373</v>
      </c>
      <c r="AC48" s="54" t="n">
        <f aca="false">DEGREES(ATAN2(Y48,Z48))</f>
        <v>-46.7430180186646</v>
      </c>
      <c r="AD48" s="54" t="n">
        <f aca="false">IF(DEGREES(ATAN2(Y48,Z48))&lt;0,360+DEGREES(ATAN2(Y48,Z48)),DEGREES(ATAN2(Y48,Z48)))</f>
        <v>313.256981981335</v>
      </c>
      <c r="AE48" s="54"/>
      <c r="AF48" s="41" t="n">
        <f aca="false">AA48*5+AF47</f>
        <v>101.911631637465</v>
      </c>
      <c r="AH48" s="41" t="n">
        <v>0.568590915268143</v>
      </c>
    </row>
    <row r="49" customFormat="false" ht="12.75" hidden="false" customHeight="false" outlineLevel="0" collapsed="false">
      <c r="M49" s="1" t="n">
        <v>200</v>
      </c>
      <c r="N49" s="54" t="n">
        <f aca="false">(PI()^2*I$2*COS(PI()*M49/180)/900+SQRT(2)*PI()^2*I$2^2*(4*(2*J$2^2-I$2^2)*COS(PI()*M49/90)+I$2^2*(COS(PI()*M49/45)+3))/(3600*(I$2^2*COS(PI()*M49/90)+2*J$2^2-I$2^2)^(3/2)))/N$7</f>
        <v>-0.568681385393934</v>
      </c>
      <c r="O49" s="54"/>
      <c r="P49" s="54" t="n">
        <f aca="false">N49-COS(M49*PI()/180)*H$2/100/N$6</f>
        <v>-0.198868726837997</v>
      </c>
      <c r="Q49" s="54" t="n">
        <f aca="false">SIN(M49*PI()/180)*H$2/100/N$6</f>
        <v>-0.134600799969211</v>
      </c>
      <c r="R49" s="54" t="n">
        <f aca="false">SQRT(SUMSQ(P49,Q49))</f>
        <v>0.240137764348962</v>
      </c>
      <c r="S49" s="54" t="n">
        <f aca="false">(R49-R48)/R49*100</f>
        <v>10.7931497887991</v>
      </c>
      <c r="T49" s="54" t="n">
        <f aca="false">DEGREES(ATAN2(P49,Q49))</f>
        <v>-145.908584569493</v>
      </c>
      <c r="U49" s="54" t="n">
        <f aca="false">IF(DEGREES(ATAN2(P49,Q49))&lt;0,360+DEGREES(ATAN2(P49,Q49)),DEGREES(ATAN2(P49,Q49)))</f>
        <v>214.091415430507</v>
      </c>
      <c r="V49" s="54"/>
      <c r="W49" s="41" t="n">
        <f aca="false">R49*5+W48</f>
        <v>79.3934547804794</v>
      </c>
      <c r="Y49" s="54" t="n">
        <f aca="false">N49-COS(M49*PI()/180)*H$7/100/N$6</f>
        <v>0.17094393171794</v>
      </c>
      <c r="Z49" s="54" t="n">
        <f aca="false">SIN(M49*PI()/180)*H$7/100/N$6</f>
        <v>-0.269201599938423</v>
      </c>
      <c r="AA49" s="54" t="n">
        <f aca="false">SQRT(SUMSQ(Y49,Z49))</f>
        <v>0.318890779422351</v>
      </c>
      <c r="AB49" s="54" t="n">
        <f aca="false">(AA49-AA48)/AA49*100</f>
        <v>12.2842899942576</v>
      </c>
      <c r="AC49" s="54" t="n">
        <f aca="false">DEGREES(ATAN2(Y49,Z49))</f>
        <v>-57.5843137717294</v>
      </c>
      <c r="AD49" s="54" t="n">
        <f aca="false">IF(DEGREES(ATAN2(Y49,Z49))&lt;0,360+DEGREES(ATAN2(Y49,Z49)),DEGREES(ATAN2(Y49,Z49)))</f>
        <v>302.415686228271</v>
      </c>
      <c r="AE49" s="54"/>
      <c r="AF49" s="41" t="n">
        <f aca="false">AA49*5+AF48</f>
        <v>103.506085534576</v>
      </c>
      <c r="AH49" s="41" t="n">
        <v>0.568681385393934</v>
      </c>
    </row>
    <row r="50" customFormat="false" ht="12.75" hidden="false" customHeight="false" outlineLevel="0" collapsed="false">
      <c r="M50" s="1" t="n">
        <v>205</v>
      </c>
      <c r="N50" s="54" t="n">
        <f aca="false">(PI()^2*I$2*COS(PI()*M50/180)/900+SQRT(2)*PI()^2*I$2^2*(4*(2*J$2^2-I$2^2)*COS(PI()*M50/90)+I$2^2*(COS(PI()*M50/45)+3))/(3600*(I$2^2*COS(PI()*M50/90)+2*J$2^2-I$2^2)^(3/2)))/N$7</f>
        <v>-0.568190484038219</v>
      </c>
      <c r="O50" s="54"/>
      <c r="P50" s="54" t="n">
        <f aca="false">N50-COS(M50*PI()/180)*H$2/100/N$6</f>
        <v>-0.211516306993327</v>
      </c>
      <c r="Q50" s="54" t="n">
        <f aca="false">SIN(M50*PI()/180)*H$2/100/N$6</f>
        <v>-0.166319900222165</v>
      </c>
      <c r="R50" s="54" t="n">
        <f aca="false">SQRT(SUMSQ(P50,Q50))</f>
        <v>0.269075188997437</v>
      </c>
      <c r="S50" s="54" t="n">
        <f aca="false">(R50-R49)/R50*100</f>
        <v>10.7544009376318</v>
      </c>
      <c r="T50" s="54" t="n">
        <f aca="false">DEGREES(ATAN2(P50,Q50))</f>
        <v>-141.821255253238</v>
      </c>
      <c r="U50" s="54" t="n">
        <f aca="false">IF(DEGREES(ATAN2(P50,Q50))&lt;0,360+DEGREES(ATAN2(P50,Q50)),DEGREES(ATAN2(P50,Q50)))</f>
        <v>218.178744746762</v>
      </c>
      <c r="V50" s="54"/>
      <c r="W50" s="41" t="n">
        <f aca="false">R50*5+W49</f>
        <v>80.7388307254666</v>
      </c>
      <c r="Y50" s="54" t="n">
        <f aca="false">N50-COS(M50*PI()/180)*H$7/100/N$6</f>
        <v>0.145157870051564</v>
      </c>
      <c r="Z50" s="54" t="n">
        <f aca="false">SIN(M50*PI()/180)*H$7/100/N$6</f>
        <v>-0.332639800444329</v>
      </c>
      <c r="AA50" s="54" t="n">
        <f aca="false">SQRT(SUMSQ(Y50,Z50))</f>
        <v>0.362932561335505</v>
      </c>
      <c r="AB50" s="54" t="n">
        <f aca="false">(AA50-AA49)/AA50*100</f>
        <v>12.1349767436383</v>
      </c>
      <c r="AC50" s="54" t="n">
        <f aca="false">DEGREES(ATAN2(Y50,Z50))</f>
        <v>-66.42443184241</v>
      </c>
      <c r="AD50" s="54" t="n">
        <f aca="false">IF(DEGREES(ATAN2(Y50,Z50))&lt;0,360+DEGREES(ATAN2(Y50,Z50)),DEGREES(ATAN2(Y50,Z50)))</f>
        <v>293.57556815759</v>
      </c>
      <c r="AE50" s="54"/>
      <c r="AF50" s="41" t="n">
        <f aca="false">AA50*5+AF49</f>
        <v>105.320748341254</v>
      </c>
      <c r="AH50" s="41" t="n">
        <v>0.568190484038219</v>
      </c>
    </row>
    <row r="51" customFormat="false" ht="12.75" hidden="false" customHeight="false" outlineLevel="0" collapsed="false">
      <c r="M51" s="1" t="n">
        <v>210</v>
      </c>
      <c r="N51" s="54" t="n">
        <f aca="false">(PI()^2*I$2*COS(PI()*M51/180)/900+SQRT(2)*PI()^2*I$2^2*(4*(2*J$2^2-I$2^2)*COS(PI()*M51/90)+I$2^2*(COS(PI()*M51/45)+3))/(3600*(I$2^2*COS(PI()*M51/90)+2*J$2^2-I$2^2)^(3/2)))/N$7</f>
        <v>-0.566665055971442</v>
      </c>
      <c r="O51" s="54"/>
      <c r="P51" s="54" t="n">
        <f aca="false">N51-COS(M51*PI()/180)*H$2/100/N$6</f>
        <v>-0.225843866290664</v>
      </c>
      <c r="Q51" s="54" t="n">
        <f aca="false">SIN(M51*PI()/180)*H$2/100/N$6</f>
        <v>-0.196773205607726</v>
      </c>
      <c r="R51" s="54" t="n">
        <f aca="false">SQRT(SUMSQ(P51,Q51))</f>
        <v>0.299541560365595</v>
      </c>
      <c r="S51" s="54" t="n">
        <f aca="false">(R51-R50)/R51*100</f>
        <v>10.1709997540822</v>
      </c>
      <c r="T51" s="54" t="n">
        <f aca="false">DEGREES(ATAN2(P51,Q51))</f>
        <v>-138.935019752703</v>
      </c>
      <c r="U51" s="54" t="n">
        <f aca="false">IF(DEGREES(ATAN2(P51,Q51))&lt;0,360+DEGREES(ATAN2(P51,Q51)),DEGREES(ATAN2(P51,Q51)))</f>
        <v>221.064980247297</v>
      </c>
      <c r="V51" s="54"/>
      <c r="W51" s="41" t="n">
        <f aca="false">R51*5+W50</f>
        <v>82.2365385272945</v>
      </c>
      <c r="Y51" s="54" t="n">
        <f aca="false">N51-COS(M51*PI()/180)*H$7/100/N$6</f>
        <v>0.114977323390115</v>
      </c>
      <c r="Z51" s="54" t="n">
        <f aca="false">SIN(M51*PI()/180)*H$7/100/N$6</f>
        <v>-0.393546411215452</v>
      </c>
      <c r="AA51" s="54" t="n">
        <f aca="false">SQRT(SUMSQ(Y51,Z51))</f>
        <v>0.409998247160298</v>
      </c>
      <c r="AB51" s="54" t="n">
        <f aca="false">(AA51-AA50)/AA51*100</f>
        <v>11.479484644331</v>
      </c>
      <c r="AC51" s="54" t="n">
        <f aca="false">DEGREES(ATAN2(Y51,Z51))</f>
        <v>-73.7139093222868</v>
      </c>
      <c r="AD51" s="54" t="n">
        <f aca="false">IF(DEGREES(ATAN2(Y51,Z51))&lt;0,360+DEGREES(ATAN2(Y51,Z51)),DEGREES(ATAN2(Y51,Z51)))</f>
        <v>286.286090677713</v>
      </c>
      <c r="AE51" s="54"/>
      <c r="AF51" s="41" t="n">
        <f aca="false">AA51*5+AF50</f>
        <v>107.370739577055</v>
      </c>
      <c r="AH51" s="41" t="n">
        <v>0.566665055971442</v>
      </c>
    </row>
    <row r="52" customFormat="false" ht="12.75" hidden="false" customHeight="false" outlineLevel="0" collapsed="false">
      <c r="M52" s="1" t="n">
        <v>215</v>
      </c>
      <c r="N52" s="54" t="n">
        <f aca="false">(PI()^2*I$2*COS(PI()*M52/180)/900+SQRT(2)*PI()^2*I$2^2*(4*(2*J$2^2-I$2^2)*COS(PI()*M52/90)+I$2^2*(COS(PI()*M52/45)+3))/(3600*(I$2^2*COS(PI()*M52/90)+2*J$2^2-I$2^2)^(3/2)))/N$7</f>
        <v>-0.563556942457633</v>
      </c>
      <c r="O52" s="54"/>
      <c r="P52" s="54" t="n">
        <f aca="false">N52-COS(M52*PI()/180)*H$2/100/N$6</f>
        <v>-0.241182595187899</v>
      </c>
      <c r="Q52" s="54" t="n">
        <f aca="false">SIN(M52*PI()/180)*H$2/100/N$6</f>
        <v>-0.225728948083702</v>
      </c>
      <c r="R52" s="54" t="n">
        <f aca="false">SQRT(SUMSQ(P52,Q52))</f>
        <v>0.330337103917415</v>
      </c>
      <c r="S52" s="54" t="n">
        <f aca="false">(R52-R51)/R52*100</f>
        <v>9.32245974994024</v>
      </c>
      <c r="T52" s="54" t="n">
        <f aca="false">DEGREES(ATAN2(P52,Q52))</f>
        <v>-136.895660254687</v>
      </c>
      <c r="U52" s="54" t="n">
        <f aca="false">IF(DEGREES(ATAN2(P52,Q52))&lt;0,360+DEGREES(ATAN2(P52,Q52)),DEGREES(ATAN2(P52,Q52)))</f>
        <v>223.104339745313</v>
      </c>
      <c r="V52" s="54"/>
      <c r="W52" s="41" t="n">
        <f aca="false">R52*5+W51</f>
        <v>83.8882240468816</v>
      </c>
      <c r="Y52" s="54" t="n">
        <f aca="false">N52-COS(M52*PI()/180)*H$7/100/N$6</f>
        <v>0.0811917520818346</v>
      </c>
      <c r="Z52" s="54" t="n">
        <f aca="false">SIN(M52*PI()/180)*H$7/100/N$6</f>
        <v>-0.451457896167404</v>
      </c>
      <c r="AA52" s="54" t="n">
        <f aca="false">SQRT(SUMSQ(Y52,Z52))</f>
        <v>0.45870070047692</v>
      </c>
      <c r="AB52" s="54" t="n">
        <f aca="false">(AA52-AA51)/AA52*100</f>
        <v>10.6174796040174</v>
      </c>
      <c r="AC52" s="54" t="n">
        <f aca="false">DEGREES(ATAN2(Y52,Z52))</f>
        <v>-79.8047138735682</v>
      </c>
      <c r="AD52" s="54" t="n">
        <f aca="false">IF(DEGREES(ATAN2(Y52,Z52))&lt;0,360+DEGREES(ATAN2(Y52,Z52)),DEGREES(ATAN2(Y52,Z52)))</f>
        <v>280.195286126432</v>
      </c>
      <c r="AE52" s="54"/>
      <c r="AF52" s="41" t="n">
        <f aca="false">AA52*5+AF51</f>
        <v>109.66424307944</v>
      </c>
      <c r="AH52" s="41" t="n">
        <v>0.563556942457633</v>
      </c>
    </row>
    <row r="53" customFormat="false" ht="12.75" hidden="false" customHeight="false" outlineLevel="0" collapsed="false">
      <c r="M53" s="1" t="n">
        <v>220</v>
      </c>
      <c r="N53" s="54" t="n">
        <f aca="false">(PI()^2*I$2*COS(PI()*M53/180)/900+SQRT(2)*PI()^2*I$2^2*(4*(2*J$2^2-I$2^2)*COS(PI()*M53/90)+I$2^2*(COS(PI()*M53/45)+3))/(3600*(I$2^2*COS(PI()*M53/90)+2*J$2^2-I$2^2)^(3/2)))/N$7</f>
        <v>-0.558230653786713</v>
      </c>
      <c r="O53" s="54"/>
      <c r="P53" s="54" t="n">
        <f aca="false">N53-COS(M53*PI()/180)*H$2/100/N$6</f>
        <v>-0.2567566123657</v>
      </c>
      <c r="Q53" s="54" t="n">
        <f aca="false">SIN(M53*PI()/180)*H$2/100/N$6</f>
        <v>-0.252966756965896</v>
      </c>
      <c r="R53" s="54" t="n">
        <f aca="false">SQRT(SUMSQ(P53,Q53))</f>
        <v>0.360438813286462</v>
      </c>
      <c r="S53" s="54" t="n">
        <f aca="false">(R53-R52)/R53*100</f>
        <v>8.35140619140916</v>
      </c>
      <c r="T53" s="54" t="n">
        <f aca="false">DEGREES(ATAN2(P53,Q53))</f>
        <v>-135.42599325689</v>
      </c>
      <c r="U53" s="54" t="n">
        <f aca="false">IF(DEGREES(ATAN2(P53,Q53))&lt;0,360+DEGREES(ATAN2(P53,Q53)),DEGREES(ATAN2(P53,Q53)))</f>
        <v>224.57400674311</v>
      </c>
      <c r="V53" s="54"/>
      <c r="W53" s="41" t="n">
        <f aca="false">R53*5+W52</f>
        <v>85.6904181133139</v>
      </c>
      <c r="Y53" s="54" t="n">
        <f aca="false">N53-COS(M53*PI()/180)*H$7/100/N$6</f>
        <v>0.0447174290553136</v>
      </c>
      <c r="Z53" s="54" t="n">
        <f aca="false">SIN(M53*PI()/180)*H$7/100/N$6</f>
        <v>-0.505933513931792</v>
      </c>
      <c r="AA53" s="54" t="n">
        <f aca="false">SQRT(SUMSQ(Y53,Z53))</f>
        <v>0.507905866259377</v>
      </c>
      <c r="AB53" s="54" t="n">
        <f aca="false">(AA53-AA52)/AA53*100</f>
        <v>9.68785144082763</v>
      </c>
      <c r="AC53" s="54" t="n">
        <f aca="false">DEGREES(ATAN2(Y53,Z53))</f>
        <v>-84.9489821203107</v>
      </c>
      <c r="AD53" s="54" t="n">
        <f aca="false">IF(DEGREES(ATAN2(Y53,Z53))&lt;0,360+DEGREES(ATAN2(Y53,Z53)),DEGREES(ATAN2(Y53,Z53)))</f>
        <v>275.051017879689</v>
      </c>
      <c r="AE53" s="54"/>
      <c r="AF53" s="41" t="n">
        <f aca="false">AA53*5+AF52</f>
        <v>112.203772410737</v>
      </c>
      <c r="AH53" s="41" t="n">
        <v>0.558230653786713</v>
      </c>
    </row>
    <row r="54" customFormat="false" ht="12.75" hidden="false" customHeight="false" outlineLevel="0" collapsed="false">
      <c r="M54" s="1" t="n">
        <v>225</v>
      </c>
      <c r="N54" s="54" t="n">
        <f aca="false">(PI()^2*I$2*COS(PI()*M54/180)/900+SQRT(2)*PI()^2*I$2^2*(4*(2*J$2^2-I$2^2)*COS(PI()*M54/90)+I$2^2*(COS(PI()*M54/45)+3))/(3600*(I$2^2*COS(PI()*M54/90)+2*J$2^2-I$2^2)^(3/2)))/N$7</f>
        <v>-0.549975906424955</v>
      </c>
      <c r="O54" s="54"/>
      <c r="P54" s="54" t="n">
        <f aca="false">N54-COS(M54*PI()/180)*H$2/100/N$6</f>
        <v>-0.27169657034288</v>
      </c>
      <c r="Q54" s="54" t="n">
        <f aca="false">SIN(M54*PI()/180)*H$2/100/N$6</f>
        <v>-0.278279336082076</v>
      </c>
      <c r="R54" s="54" t="n">
        <f aca="false">SQRT(SUMSQ(P54,Q54))</f>
        <v>0.388919548526896</v>
      </c>
      <c r="S54" s="54" t="n">
        <f aca="false">(R54-R53)/R54*100</f>
        <v>7.32304029157436</v>
      </c>
      <c r="T54" s="54" t="n">
        <f aca="false">DEGREES(ATAN2(P54,Q54))</f>
        <v>-134.314248714421</v>
      </c>
      <c r="U54" s="54" t="n">
        <f aca="false">IF(DEGREES(ATAN2(P54,Q54))&lt;0,360+DEGREES(ATAN2(P54,Q54)),DEGREES(ATAN2(P54,Q54)))</f>
        <v>225.685751285579</v>
      </c>
      <c r="V54" s="54"/>
      <c r="W54" s="41" t="n">
        <f aca="false">R54*5+W53</f>
        <v>87.6350158559484</v>
      </c>
      <c r="Y54" s="54" t="n">
        <f aca="false">N54-COS(M54*PI()/180)*H$7/100/N$6</f>
        <v>0.00658276573919592</v>
      </c>
      <c r="Z54" s="54" t="n">
        <f aca="false">SIN(M54*PI()/180)*H$7/100/N$6</f>
        <v>-0.556558672164151</v>
      </c>
      <c r="AA54" s="54" t="n">
        <f aca="false">SQRT(SUMSQ(Y54,Z54))</f>
        <v>0.556597600036059</v>
      </c>
      <c r="AB54" s="54" t="n">
        <f aca="false">(AA54-AA53)/AA54*100</f>
        <v>8.74810343658098</v>
      </c>
      <c r="AC54" s="54" t="n">
        <f aca="false">DEGREES(ATAN2(Y54,Z54))</f>
        <v>-89.3223587607284</v>
      </c>
      <c r="AD54" s="54" t="n">
        <f aca="false">IF(DEGREES(ATAN2(Y54,Z54))&lt;0,360+DEGREES(ATAN2(Y54,Z54)),DEGREES(ATAN2(Y54,Z54)))</f>
        <v>270.677641239272</v>
      </c>
      <c r="AE54" s="54"/>
      <c r="AF54" s="41" t="n">
        <f aca="false">AA54*5+AF53</f>
        <v>114.986760410917</v>
      </c>
      <c r="AH54" s="41" t="n">
        <v>0.549975906424955</v>
      </c>
    </row>
    <row r="55" customFormat="false" ht="12.75" hidden="false" customHeight="false" outlineLevel="0" collapsed="false">
      <c r="M55" s="1" t="n">
        <v>230</v>
      </c>
      <c r="N55" s="54" t="n">
        <f aca="false">(PI()^2*I$2*COS(PI()*M55/180)/900+SQRT(2)*PI()^2*I$2^2*(4*(2*J$2^2-I$2^2)*COS(PI()*M55/90)+I$2^2*(COS(PI()*M55/45)+3))/(3600*(I$2^2*COS(PI()*M55/90)+2*J$2^2-I$2^2)^(3/2)))/N$7</f>
        <v>-0.538026207026545</v>
      </c>
      <c r="O55" s="54"/>
      <c r="P55" s="54" t="n">
        <f aca="false">N55-COS(M55*PI()/180)*H$2/100/N$6</f>
        <v>-0.285059450060649</v>
      </c>
      <c r="Q55" s="54" t="n">
        <f aca="false">SIN(M55*PI()/180)*H$2/100/N$6</f>
        <v>-0.301474041421013</v>
      </c>
      <c r="R55" s="54" t="n">
        <f aca="false">SQRT(SUMSQ(P55,Q55))</f>
        <v>0.414904191012333</v>
      </c>
      <c r="S55" s="54" t="n">
        <f aca="false">(R55-R54)/R55*100</f>
        <v>6.26280549782755</v>
      </c>
      <c r="T55" s="54" t="n">
        <f aca="false">DEGREES(ATAN2(P55,Q55))</f>
        <v>-133.396951912286</v>
      </c>
      <c r="U55" s="54" t="n">
        <f aca="false">IF(DEGREES(ATAN2(P55,Q55))&lt;0,360+DEGREES(ATAN2(P55,Q55)),DEGREES(ATAN2(P55,Q55)))</f>
        <v>226.603048087714</v>
      </c>
      <c r="V55" s="54"/>
      <c r="W55" s="41" t="n">
        <f aca="false">R55*5+W54</f>
        <v>89.70953681101</v>
      </c>
      <c r="Y55" s="54" t="n">
        <f aca="false">N55-COS(M55*PI()/180)*H$7/100/N$6</f>
        <v>-0.0320926930947527</v>
      </c>
      <c r="Z55" s="54" t="n">
        <f aca="false">SIN(M55*PI()/180)*H$7/100/N$6</f>
        <v>-0.602948082842026</v>
      </c>
      <c r="AA55" s="54" t="n">
        <f aca="false">SQRT(SUMSQ(Y55,Z55))</f>
        <v>0.603801566371725</v>
      </c>
      <c r="AB55" s="54" t="n">
        <f aca="false">(AA55-AA54)/AA55*100</f>
        <v>7.81779461410106</v>
      </c>
      <c r="AC55" s="54" t="n">
        <f aca="false">DEGREES(ATAN2(Y55,Z55))</f>
        <v>-93.0467670841096</v>
      </c>
      <c r="AD55" s="54" t="n">
        <f aca="false">IF(DEGREES(ATAN2(Y55,Z55))&lt;0,360+DEGREES(ATAN2(Y55,Z55)),DEGREES(ATAN2(Y55,Z55)))</f>
        <v>266.95323291589</v>
      </c>
      <c r="AE55" s="54"/>
      <c r="AF55" s="41" t="n">
        <f aca="false">AA55*5+AF54</f>
        <v>118.005768242776</v>
      </c>
      <c r="AH55" s="41" t="n">
        <v>0.538026207026545</v>
      </c>
    </row>
    <row r="56" customFormat="false" ht="12.75" hidden="false" customHeight="false" outlineLevel="0" collapsed="false">
      <c r="M56" s="1" t="n">
        <v>235</v>
      </c>
      <c r="N56" s="54" t="n">
        <f aca="false">(PI()^2*I$2*COS(PI()*M56/180)/900+SQRT(2)*PI()^2*I$2^2*(4*(2*J$2^2-I$2^2)*COS(PI()*M56/90)+I$2^2*(COS(PI()*M56/45)+3))/(3600*(I$2^2*COS(PI()*M56/90)+2*J$2^2-I$2^2)^(3/2)))/N$7</f>
        <v>-0.521584336026123</v>
      </c>
      <c r="O56" s="54"/>
      <c r="P56" s="54" t="n">
        <f aca="false">N56-COS(M56*PI()/180)*H$2/100/N$6</f>
        <v>-0.29585538794242</v>
      </c>
      <c r="Q56" s="54" t="n">
        <f aca="false">SIN(M56*PI()/180)*H$2/100/N$6</f>
        <v>-0.322374347269734</v>
      </c>
      <c r="R56" s="54" t="n">
        <f aca="false">SQRT(SUMSQ(P56,Q56))</f>
        <v>0.437556431048781</v>
      </c>
      <c r="S56" s="54" t="n">
        <f aca="false">(R56-R55)/R56*100</f>
        <v>5.17698711047465</v>
      </c>
      <c r="T56" s="54" t="n">
        <f aca="false">DEGREES(ATAN2(P56,Q56))</f>
        <v>-132.543803728906</v>
      </c>
      <c r="U56" s="54" t="n">
        <f aca="false">IF(DEGREES(ATAN2(P56,Q56))&lt;0,360+DEGREES(ATAN2(P56,Q56)),DEGREES(ATAN2(P56,Q56)))</f>
        <v>227.456196271094</v>
      </c>
      <c r="V56" s="54"/>
      <c r="W56" s="41" t="n">
        <f aca="false">R56*5+W55</f>
        <v>91.897318966254</v>
      </c>
      <c r="Y56" s="54" t="n">
        <f aca="false">N56-COS(M56*PI()/180)*H$7/100/N$6</f>
        <v>-0.0701264398587178</v>
      </c>
      <c r="Z56" s="54" t="n">
        <f aca="false">SIN(M56*PI()/180)*H$7/100/N$6</f>
        <v>-0.644748694539467</v>
      </c>
      <c r="AA56" s="54" t="n">
        <f aca="false">SQRT(SUMSQ(Y56,Z56))</f>
        <v>0.648551151936072</v>
      </c>
      <c r="AB56" s="54" t="n">
        <f aca="false">(AA56-AA55)/AA56*100</f>
        <v>6.89993155216189</v>
      </c>
      <c r="AC56" s="54" t="n">
        <f aca="false">DEGREES(ATAN2(Y56,Z56))</f>
        <v>-96.2074053864557</v>
      </c>
      <c r="AD56" s="54" t="n">
        <f aca="false">IF(DEGREES(ATAN2(Y56,Z56))&lt;0,360+DEGREES(ATAN2(Y56,Z56)),DEGREES(ATAN2(Y56,Z56)))</f>
        <v>263.792594613544</v>
      </c>
      <c r="AE56" s="54"/>
      <c r="AF56" s="41" t="n">
        <f aca="false">AA56*5+AF55</f>
        <v>121.248524002456</v>
      </c>
      <c r="AH56" s="41" t="n">
        <v>0.521584336026123</v>
      </c>
    </row>
    <row r="57" customFormat="false" ht="12.75" hidden="false" customHeight="false" outlineLevel="0" collapsed="false">
      <c r="M57" s="1" t="n">
        <v>240</v>
      </c>
      <c r="N57" s="54" t="n">
        <f aca="false">(PI()^2*I$2*COS(PI()*M57/180)/900+SQRT(2)*PI()^2*I$2^2*(4*(2*J$2^2-I$2^2)*COS(PI()*M57/90)+I$2^2*(COS(PI()*M57/45)+3))/(3600*(I$2^2*COS(PI()*M57/90)+2*J$2^2-I$2^2)^(3/2)))/N$7</f>
        <v>-0.499855005089315</v>
      </c>
      <c r="O57" s="54"/>
      <c r="P57" s="54" t="n">
        <f aca="false">N57-COS(M57*PI()/180)*H$2/100/N$6</f>
        <v>-0.303081799481589</v>
      </c>
      <c r="Q57" s="54" t="n">
        <f aca="false">SIN(M57*PI()/180)*H$2/100/N$6</f>
        <v>-0.340821189680778</v>
      </c>
      <c r="R57" s="54" t="n">
        <f aca="false">SQRT(SUMSQ(P57,Q57))</f>
        <v>0.456089531246245</v>
      </c>
      <c r="S57" s="54" t="n">
        <f aca="false">(R57-R56)/R57*100</f>
        <v>4.06347853387966</v>
      </c>
      <c r="T57" s="54" t="n">
        <f aca="false">DEGREES(ATAN2(P57,Q57))</f>
        <v>-131.645710707486</v>
      </c>
      <c r="U57" s="54" t="n">
        <f aca="false">IF(DEGREES(ATAN2(P57,Q57))&lt;0,360+DEGREES(ATAN2(P57,Q57)),DEGREES(ATAN2(P57,Q57)))</f>
        <v>228.354289292514</v>
      </c>
      <c r="V57" s="54"/>
      <c r="W57" s="41" t="n">
        <f aca="false">R57*5+W56</f>
        <v>94.1777666224852</v>
      </c>
      <c r="Y57" s="54" t="n">
        <f aca="false">N57-COS(M57*PI()/180)*H$7/100/N$6</f>
        <v>-0.106308593873863</v>
      </c>
      <c r="Z57" s="54" t="n">
        <f aca="false">SIN(M57*PI()/180)*H$7/100/N$6</f>
        <v>-0.681642379361557</v>
      </c>
      <c r="AA57" s="54" t="n">
        <f aca="false">SQRT(SUMSQ(Y57,Z57))</f>
        <v>0.689882490336668</v>
      </c>
      <c r="AB57" s="54" t="n">
        <f aca="false">(AA57-AA56)/AA57*100</f>
        <v>5.99106934579918</v>
      </c>
      <c r="AC57" s="54" t="n">
        <f aca="false">DEGREES(ATAN2(Y57,Z57))</f>
        <v>-98.864409795212</v>
      </c>
      <c r="AD57" s="54" t="n">
        <f aca="false">IF(DEGREES(ATAN2(Y57,Z57))&lt;0,360+DEGREES(ATAN2(Y57,Z57)),DEGREES(ATAN2(Y57,Z57)))</f>
        <v>261.135590204788</v>
      </c>
      <c r="AE57" s="54"/>
      <c r="AF57" s="41" t="n">
        <f aca="false">AA57*5+AF56</f>
        <v>124.697936454139</v>
      </c>
      <c r="AH57" s="41" t="n">
        <v>0.499855005089315</v>
      </c>
    </row>
    <row r="58" customFormat="false" ht="12.75" hidden="false" customHeight="false" outlineLevel="0" collapsed="false">
      <c r="M58" s="1" t="n">
        <v>245</v>
      </c>
      <c r="N58" s="54" t="n">
        <f aca="false">(PI()^2*I$2*COS(PI()*M58/180)/900+SQRT(2)*PI()^2*I$2^2*(4*(2*J$2^2-I$2^2)*COS(PI()*M58/90)+I$2^2*(COS(PI()*M58/45)+3))/(3600*(I$2^2*COS(PI()*M58/90)+2*J$2^2-I$2^2)^(3/2)))/N$7</f>
        <v>-0.472084144421419</v>
      </c>
      <c r="O58" s="54"/>
      <c r="P58" s="54" t="n">
        <f aca="false">N58-COS(M58*PI()/180)*H$2/100/N$6</f>
        <v>-0.305764244199254</v>
      </c>
      <c r="Q58" s="54" t="n">
        <f aca="false">SIN(M58*PI()/180)*H$2/100/N$6</f>
        <v>-0.356674177044892</v>
      </c>
      <c r="R58" s="54" t="n">
        <f aca="false">SQRT(SUMSQ(P58,Q58))</f>
        <v>0.469795957412781</v>
      </c>
      <c r="S58" s="54" t="n">
        <f aca="false">(R58-R57)/R58*100</f>
        <v>2.91752748193484</v>
      </c>
      <c r="T58" s="54" t="n">
        <f aca="false">DEGREES(ATAN2(P58,Q58))</f>
        <v>-130.605324607265</v>
      </c>
      <c r="U58" s="54" t="n">
        <f aca="false">IF(DEGREES(ATAN2(P58,Q58))&lt;0,360+DEGREES(ATAN2(P58,Q58)),DEGREES(ATAN2(P58,Q58)))</f>
        <v>229.394675392735</v>
      </c>
      <c r="V58" s="54"/>
      <c r="W58" s="41" t="n">
        <f aca="false">R58*5+W57</f>
        <v>96.5267464095491</v>
      </c>
      <c r="Y58" s="54" t="n">
        <f aca="false">N58-COS(M58*PI()/180)*H$7/100/N$6</f>
        <v>-0.139444343977089</v>
      </c>
      <c r="Z58" s="54" t="n">
        <f aca="false">SIN(M58*PI()/180)*H$7/100/N$6</f>
        <v>-0.713348354089783</v>
      </c>
      <c r="AA58" s="54" t="n">
        <f aca="false">SQRT(SUMSQ(Y58,Z58))</f>
        <v>0.726849777704997</v>
      </c>
      <c r="AB58" s="54" t="n">
        <f aca="false">(AA58-AA57)/AA58*100</f>
        <v>5.08595978182069</v>
      </c>
      <c r="AC58" s="54" t="n">
        <f aca="false">DEGREES(ATAN2(Y58,Z58))</f>
        <v>-101.060624366514</v>
      </c>
      <c r="AD58" s="54" t="n">
        <f aca="false">IF(DEGREES(ATAN2(Y58,Z58))&lt;0,360+DEGREES(ATAN2(Y58,Z58)),DEGREES(ATAN2(Y58,Z58)))</f>
        <v>258.939375633486</v>
      </c>
      <c r="AE58" s="54"/>
      <c r="AF58" s="41" t="n">
        <f aca="false">AA58*5+AF57</f>
        <v>128.332185342664</v>
      </c>
      <c r="AH58" s="41" t="n">
        <v>0.47208414442142</v>
      </c>
    </row>
    <row r="59" customFormat="false" ht="12.75" hidden="false" customHeight="false" outlineLevel="0" collapsed="false">
      <c r="M59" s="1" t="n">
        <v>250</v>
      </c>
      <c r="N59" s="54" t="n">
        <f aca="false">(PI()^2*I$2*COS(PI()*M59/180)/900+SQRT(2)*PI()^2*I$2^2*(4*(2*J$2^2-I$2^2)*COS(PI()*M59/90)+I$2^2*(COS(PI()*M59/45)+3))/(3600*(I$2^2*COS(PI()*M59/90)+2*J$2^2-I$2^2)^(3/2)))/N$7</f>
        <v>-0.43760328227311</v>
      </c>
      <c r="O59" s="54"/>
      <c r="P59" s="54" t="n">
        <f aca="false">N59-COS(M59*PI()/180)*H$2/100/N$6</f>
        <v>-0.303002482303898</v>
      </c>
      <c r="Q59" s="54" t="n">
        <f aca="false">SIN(M59*PI()/180)*H$2/100/N$6</f>
        <v>-0.369812658555937</v>
      </c>
      <c r="R59" s="54" t="n">
        <f aca="false">SQRT(SUMSQ(P59,Q59))</f>
        <v>0.478091943783342</v>
      </c>
      <c r="S59" s="54" t="n">
        <f aca="false">(R59-R58)/R59*100</f>
        <v>1.73522822930475</v>
      </c>
      <c r="T59" s="54" t="n">
        <f aca="false">DEGREES(ATAN2(P59,Q59))</f>
        <v>-129.329150522477</v>
      </c>
      <c r="U59" s="54" t="n">
        <f aca="false">IF(DEGREES(ATAN2(P59,Q59))&lt;0,360+DEGREES(ATAN2(P59,Q59)),DEGREES(ATAN2(P59,Q59)))</f>
        <v>230.670849477523</v>
      </c>
      <c r="V59" s="54"/>
      <c r="W59" s="41" t="n">
        <f aca="false">R59*5+W58</f>
        <v>98.9172061284658</v>
      </c>
      <c r="Y59" s="54" t="n">
        <f aca="false">N59-COS(M59*PI()/180)*H$7/100/N$6</f>
        <v>-0.168401682334686</v>
      </c>
      <c r="Z59" s="54" t="n">
        <f aca="false">SIN(M59*PI()/180)*H$7/100/N$6</f>
        <v>-0.739625317111874</v>
      </c>
      <c r="AA59" s="54" t="n">
        <f aca="false">SQRT(SUMSQ(Y59,Z59))</f>
        <v>0.758554372689257</v>
      </c>
      <c r="AB59" s="54" t="n">
        <f aca="false">(AA59-AA58)/AA59*100</f>
        <v>4.17960743827231</v>
      </c>
      <c r="AC59" s="54" t="n">
        <f aca="false">DEGREES(ATAN2(Y59,Z59))</f>
        <v>-102.826732135661</v>
      </c>
      <c r="AD59" s="54" t="n">
        <f aca="false">IF(DEGREES(ATAN2(Y59,Z59))&lt;0,360+DEGREES(ATAN2(Y59,Z59)),DEGREES(ATAN2(Y59,Z59)))</f>
        <v>257.173267864339</v>
      </c>
      <c r="AE59" s="54"/>
      <c r="AF59" s="41" t="n">
        <f aca="false">AA59*5+AF58</f>
        <v>132.124957206111</v>
      </c>
      <c r="AH59" s="41" t="n">
        <v>0.43760328227311</v>
      </c>
    </row>
    <row r="60" customFormat="false" ht="12.75" hidden="false" customHeight="false" outlineLevel="0" collapsed="false">
      <c r="M60" s="1" t="n">
        <v>255</v>
      </c>
      <c r="N60" s="54" t="n">
        <f aca="false">(PI()^2*I$2*COS(PI()*M60/180)/900+SQRT(2)*PI()^2*I$2^2*(4*(2*J$2^2-I$2^2)*COS(PI()*M60/90)+I$2^2*(COS(PI()*M60/45)+3))/(3600*(I$2^2*COS(PI()*M60/90)+2*J$2^2-I$2^2)^(3/2)))/N$7</f>
        <v>-0.395876437645719</v>
      </c>
      <c r="O60" s="54"/>
      <c r="P60" s="54" t="n">
        <f aca="false">N60-COS(M60*PI()/180)*H$2/100/N$6</f>
        <v>-0.294019131291412</v>
      </c>
      <c r="Q60" s="54" t="n">
        <f aca="false">SIN(M60*PI()/180)*H$2/100/N$6</f>
        <v>-0.380136642436383</v>
      </c>
      <c r="R60" s="54" t="n">
        <f aca="false">SQRT(SUMSQ(P60,Q60))</f>
        <v>0.480573736785691</v>
      </c>
      <c r="S60" s="54" t="n">
        <f aca="false">(R60-R59)/R60*100</f>
        <v>0.516422936248857</v>
      </c>
      <c r="T60" s="54" t="n">
        <f aca="false">DEGREES(ATAN2(P60,Q60))</f>
        <v>-127.72038963839</v>
      </c>
      <c r="U60" s="54" t="n">
        <f aca="false">IF(DEGREES(ATAN2(P60,Q60))&lt;0,360+DEGREES(ATAN2(P60,Q60)),DEGREES(ATAN2(P60,Q60)))</f>
        <v>232.27961036161</v>
      </c>
      <c r="V60" s="54"/>
      <c r="W60" s="41" t="n">
        <f aca="false">R60*5+W59</f>
        <v>101.320074812394</v>
      </c>
      <c r="Y60" s="54" t="n">
        <f aca="false">N60-COS(M60*PI()/180)*H$7/100/N$6</f>
        <v>-0.192161824937105</v>
      </c>
      <c r="Z60" s="54" t="n">
        <f aca="false">SIN(M60*PI()/180)*H$7/100/N$6</f>
        <v>-0.760273284872766</v>
      </c>
      <c r="AA60" s="54" t="n">
        <f aca="false">SQRT(SUMSQ(Y60,Z60))</f>
        <v>0.784182143799758</v>
      </c>
      <c r="AB60" s="54" t="n">
        <f aca="false">(AA60-AA59)/AA60*100</f>
        <v>3.26808909296522</v>
      </c>
      <c r="AC60" s="54" t="n">
        <f aca="false">DEGREES(ATAN2(Y60,Z60))</f>
        <v>-104.184637158628</v>
      </c>
      <c r="AD60" s="54" t="n">
        <f aca="false">IF(DEGREES(ATAN2(Y60,Z60))&lt;0,360+DEGREES(ATAN2(Y60,Z60)),DEGREES(ATAN2(Y60,Z60)))</f>
        <v>255.815362841372</v>
      </c>
      <c r="AE60" s="54"/>
      <c r="AF60" s="41" t="n">
        <f aca="false">AA60*5+AF59</f>
        <v>136.04586792511</v>
      </c>
      <c r="AH60" s="41" t="n">
        <v>0.395876437645719</v>
      </c>
    </row>
    <row r="61" customFormat="false" ht="12.75" hidden="false" customHeight="false" outlineLevel="0" collapsed="false">
      <c r="M61" s="1" t="n">
        <v>260</v>
      </c>
      <c r="N61" s="54" t="n">
        <f aca="false">(PI()^2*I$2*COS(PI()*M61/180)/900+SQRT(2)*PI()^2*I$2^2*(4*(2*J$2^2-I$2^2)*COS(PI()*M61/90)+I$2^2*(COS(PI()*M61/45)+3))/(3600*(I$2^2*COS(PI()*M61/90)+2*J$2^2-I$2^2)^(3/2)))/N$7</f>
        <v>-0.346546039843084</v>
      </c>
      <c r="O61" s="54"/>
      <c r="P61" s="54" t="n">
        <f aca="false">N61-COS(M61*PI()/180)*H$2/100/N$6</f>
        <v>-0.278207422708161</v>
      </c>
      <c r="Q61" s="54" t="n">
        <f aca="false">SIN(M61*PI()/180)*H$2/100/N$6</f>
        <v>-0.387567556935108</v>
      </c>
      <c r="R61" s="54" t="n">
        <f aca="false">SQRT(SUMSQ(P61,Q61))</f>
        <v>0.477082782374888</v>
      </c>
      <c r="S61" s="54" t="n">
        <f aca="false">(R61-R60)/R61*100</f>
        <v>-0.731729280487798</v>
      </c>
      <c r="T61" s="54" t="n">
        <f aca="false">DEGREES(ATAN2(P61,Q61))</f>
        <v>-125.671900320804</v>
      </c>
      <c r="U61" s="54" t="n">
        <f aca="false">IF(DEGREES(ATAN2(P61,Q61))&lt;0,360+DEGREES(ATAN2(P61,Q61)),DEGREES(ATAN2(P61,Q61)))</f>
        <v>234.328099679196</v>
      </c>
      <c r="V61" s="54"/>
      <c r="W61" s="41" t="n">
        <f aca="false">R61*5+W60</f>
        <v>103.705488724269</v>
      </c>
      <c r="Y61" s="54" t="n">
        <f aca="false">N61-COS(M61*PI()/180)*H$7/100/N$6</f>
        <v>-0.209868805573237</v>
      </c>
      <c r="Z61" s="54" t="n">
        <f aca="false">SIN(M61*PI()/180)*H$7/100/N$6</f>
        <v>-0.775135113870215</v>
      </c>
      <c r="AA61" s="54" t="n">
        <f aca="false">SQRT(SUMSQ(Y61,Z61))</f>
        <v>0.803043809706126</v>
      </c>
      <c r="AB61" s="54" t="n">
        <f aca="false">(AA61-AA60)/AA61*100</f>
        <v>2.34877172059526</v>
      </c>
      <c r="AC61" s="54" t="n">
        <f aca="false">DEGREES(ATAN2(Y61,Z61))</f>
        <v>-105.14968664181</v>
      </c>
      <c r="AD61" s="54" t="n">
        <f aca="false">IF(DEGREES(ATAN2(Y61,Z61))&lt;0,360+DEGREES(ATAN2(Y61,Z61)),DEGREES(ATAN2(Y61,Z61)))</f>
        <v>254.85031335819</v>
      </c>
      <c r="AE61" s="54"/>
      <c r="AF61" s="41" t="n">
        <f aca="false">AA61*5+AF60</f>
        <v>140.06108697364</v>
      </c>
      <c r="AH61" s="41" t="n">
        <v>0.346546039843084</v>
      </c>
    </row>
    <row r="62" customFormat="false" ht="12.75" hidden="false" customHeight="false" outlineLevel="0" collapsed="false">
      <c r="M62" s="1" t="n">
        <v>265</v>
      </c>
      <c r="N62" s="54" t="n">
        <f aca="false">(PI()^2*I$2*COS(PI()*M62/180)/900+SQRT(2)*PI()^2*I$2^2*(4*(2*J$2^2-I$2^2)*COS(PI()*M62/90)+I$2^2*(COS(PI()*M62/45)+3))/(3600*(I$2^2*COS(PI()*M62/90)+2*J$2^2-I$2^2)^(3/2)))/N$7</f>
        <v>-0.289473819835793</v>
      </c>
      <c r="O62" s="54"/>
      <c r="P62" s="54" t="n">
        <f aca="false">N62-COS(M62*PI()/180)*H$2/100/N$6</f>
        <v>-0.255173990060635</v>
      </c>
      <c r="Q62" s="54" t="n">
        <f aca="false">SIN(M62*PI()/180)*H$2/100/N$6</f>
        <v>-0.392048848305867</v>
      </c>
      <c r="R62" s="54" t="n">
        <f aca="false">SQRT(SUMSQ(P62,Q62))</f>
        <v>0.467777794108936</v>
      </c>
      <c r="S62" s="54" t="n">
        <f aca="false">(R62-R61)/R62*100</f>
        <v>-1.98918982113664</v>
      </c>
      <c r="T62" s="54" t="n">
        <f aca="false">DEGREES(ATAN2(P62,Q62))</f>
        <v>-123.059014371949</v>
      </c>
      <c r="U62" s="54" t="n">
        <f aca="false">IF(DEGREES(ATAN2(P62,Q62))&lt;0,360+DEGREES(ATAN2(P62,Q62)),DEGREES(ATAN2(P62,Q62)))</f>
        <v>236.940985628051</v>
      </c>
      <c r="V62" s="54"/>
      <c r="W62" s="41" t="n">
        <f aca="false">R62*5+W61</f>
        <v>106.044377694813</v>
      </c>
      <c r="Y62" s="54" t="n">
        <f aca="false">N62-COS(M62*PI()/180)*H$7/100/N$6</f>
        <v>-0.220874160285477</v>
      </c>
      <c r="Z62" s="54" t="n">
        <f aca="false">SIN(M62*PI()/180)*H$7/100/N$6</f>
        <v>-0.784097696611734</v>
      </c>
      <c r="AA62" s="54" t="n">
        <f aca="false">SQRT(SUMSQ(Y62,Z62))</f>
        <v>0.814613155131712</v>
      </c>
      <c r="AB62" s="54" t="n">
        <f aca="false">(AA62-AA61)/AA62*100</f>
        <v>1.42022570501147</v>
      </c>
      <c r="AC62" s="54" t="n">
        <f aca="false">DEGREES(ATAN2(Y62,Z62))</f>
        <v>-105.732111053537</v>
      </c>
      <c r="AD62" s="54" t="n">
        <f aca="false">IF(DEGREES(ATAN2(Y62,Z62))&lt;0,360+DEGREES(ATAN2(Y62,Z62)),DEGREES(ATAN2(Y62,Z62)))</f>
        <v>254.267888946463</v>
      </c>
      <c r="AE62" s="54"/>
      <c r="AF62" s="41" t="n">
        <f aca="false">AA62*5+AF61</f>
        <v>144.134152749299</v>
      </c>
      <c r="AH62" s="41" t="n">
        <v>0.289473819835794</v>
      </c>
    </row>
    <row r="63" customFormat="false" ht="12.75" hidden="false" customHeight="false" outlineLevel="0" collapsed="false">
      <c r="M63" s="1" t="n">
        <v>270</v>
      </c>
      <c r="N63" s="54" t="n">
        <f aca="false">(PI()^2*I$2*COS(PI()*M63/180)/900+SQRT(2)*PI()^2*I$2^2*(4*(2*J$2^2-I$2^2)*COS(PI()*M63/90)+I$2^2*(COS(PI()*M63/45)+3))/(3600*(I$2^2*COS(PI()*M63/90)+2*J$2^2-I$2^2)^(3/2)))/N$7</f>
        <v>-0.224772566683448</v>
      </c>
      <c r="O63" s="54"/>
      <c r="P63" s="54" t="n">
        <f aca="false">N63-COS(M63*PI()/180)*H$2/100/N$6</f>
        <v>-0.224772566683448</v>
      </c>
      <c r="Q63" s="54" t="n">
        <f aca="false">SIN(M63*PI()/180)*H$2/100/N$6</f>
        <v>-0.393546411215452</v>
      </c>
      <c r="R63" s="54" t="n">
        <f aca="false">SQRT(SUMSQ(P63,Q63))</f>
        <v>0.453212405516471</v>
      </c>
      <c r="S63" s="54" t="n">
        <f aca="false">(R63-R62)/R63*100</f>
        <v>-3.21381065813192</v>
      </c>
      <c r="T63" s="54" t="n">
        <f aca="false">DEGREES(ATAN2(P63,Q63))</f>
        <v>-119.732686796187</v>
      </c>
      <c r="U63" s="54" t="n">
        <f aca="false">IF(DEGREES(ATAN2(P63,Q63))&lt;0,360+DEGREES(ATAN2(P63,Q63)),DEGREES(ATAN2(P63,Q63)))</f>
        <v>240.267313203813</v>
      </c>
      <c r="V63" s="54"/>
      <c r="W63" s="41" t="n">
        <f aca="false">R63*5+W62</f>
        <v>108.310439722396</v>
      </c>
      <c r="Y63" s="54" t="n">
        <f aca="false">N63-COS(M63*PI()/180)*H$7/100/N$6</f>
        <v>-0.224772566683448</v>
      </c>
      <c r="Z63" s="54" t="n">
        <f aca="false">SIN(M63*PI()/180)*H$7/100/N$6</f>
        <v>-0.787092822430904</v>
      </c>
      <c r="AA63" s="54" t="n">
        <f aca="false">SQRT(SUMSQ(Y63,Z63))</f>
        <v>0.818558377793369</v>
      </c>
      <c r="AB63" s="54" t="n">
        <f aca="false">(AA63-AA62)/AA63*100</f>
        <v>0.481972058277938</v>
      </c>
      <c r="AC63" s="54" t="n">
        <f aca="false">DEGREES(ATAN2(Y63,Z63))</f>
        <v>-105.937918771506</v>
      </c>
      <c r="AD63" s="54" t="n">
        <f aca="false">IF(DEGREES(ATAN2(Y63,Z63))&lt;0,360+DEGREES(ATAN2(Y63,Z63)),DEGREES(ATAN2(Y63,Z63)))</f>
        <v>254.062081228494</v>
      </c>
      <c r="AE63" s="54"/>
      <c r="AF63" s="41" t="n">
        <f aca="false">AA63*5+AF62</f>
        <v>148.226944638266</v>
      </c>
      <c r="AH63" s="41" t="n">
        <v>0.224772566683448</v>
      </c>
    </row>
    <row r="64" customFormat="false" ht="12.75" hidden="false" customHeight="false" outlineLevel="0" collapsed="false">
      <c r="M64" s="1" t="n">
        <v>275</v>
      </c>
      <c r="N64" s="54" t="n">
        <f aca="false">(PI()^2*I$2*COS(PI()*M64/180)/900+SQRT(2)*PI()^2*I$2^2*(4*(2*J$2^2-I$2^2)*COS(PI()*M64/90)+I$2^2*(COS(PI()*M64/45)+3))/(3600*(I$2^2*COS(PI()*M64/90)+2*J$2^2-I$2^2)^(3/2)))/N$7</f>
        <v>-0.152825203782678</v>
      </c>
      <c r="O64" s="54"/>
      <c r="P64" s="54" t="n">
        <f aca="false">N64-COS(M64*PI()/180)*H$2/100/N$6</f>
        <v>-0.187125033557836</v>
      </c>
      <c r="Q64" s="54" t="n">
        <f aca="false">SIN(M64*PI()/180)*H$2/100/N$6</f>
        <v>-0.392048848305867</v>
      </c>
      <c r="R64" s="54" t="n">
        <f aca="false">SQRT(SUMSQ(P64,Q64))</f>
        <v>0.434416939865354</v>
      </c>
      <c r="S64" s="54" t="n">
        <f aca="false">(R64-R63)/R64*100</f>
        <v>-4.32659593268704</v>
      </c>
      <c r="T64" s="54" t="n">
        <f aca="false">DEGREES(ATAN2(P64,Q64))</f>
        <v>-115.515157194367</v>
      </c>
      <c r="U64" s="54" t="n">
        <f aca="false">IF(DEGREES(ATAN2(P64,Q64))&lt;0,360+DEGREES(ATAN2(P64,Q64)),DEGREES(ATAN2(P64,Q64)))</f>
        <v>244.484842805633</v>
      </c>
      <c r="V64" s="54"/>
      <c r="W64" s="41" t="n">
        <f aca="false">R64*5+W63</f>
        <v>110.482524421722</v>
      </c>
      <c r="Y64" s="54" t="n">
        <f aca="false">N64-COS(M64*PI()/180)*H$7/100/N$6</f>
        <v>-0.221424863332994</v>
      </c>
      <c r="Z64" s="54" t="n">
        <f aca="false">SIN(M64*PI()/180)*H$7/100/N$6</f>
        <v>-0.784097696611734</v>
      </c>
      <c r="AA64" s="54" t="n">
        <f aca="false">SQRT(SUMSQ(Y64,Z64))</f>
        <v>0.81476264515125</v>
      </c>
      <c r="AB64" s="54" t="n">
        <f aca="false">(AA64-AA63)/AA64*100</f>
        <v>-0.465869743134047</v>
      </c>
      <c r="AC64" s="54" t="n">
        <f aca="false">DEGREES(ATAN2(Y64,Z64))</f>
        <v>-105.769386923864</v>
      </c>
      <c r="AD64" s="54" t="n">
        <f aca="false">IF(DEGREES(ATAN2(Y64,Z64))&lt;0,360+DEGREES(ATAN2(Y64,Z64)),DEGREES(ATAN2(Y64,Z64)))</f>
        <v>254.230613076136</v>
      </c>
      <c r="AE64" s="54"/>
      <c r="AF64" s="41" t="n">
        <f aca="false">AA64*5+AF63</f>
        <v>152.300757864022</v>
      </c>
      <c r="AH64" s="41" t="n">
        <v>0.152825203782679</v>
      </c>
    </row>
    <row r="65" customFormat="false" ht="12.75" hidden="false" customHeight="false" outlineLevel="0" collapsed="false">
      <c r="M65" s="1" t="n">
        <v>280</v>
      </c>
      <c r="N65" s="54" t="n">
        <f aca="false">(PI()^2*I$2*COS(PI()*M65/180)/900+SQRT(2)*PI()^2*I$2^2*(4*(2*J$2^2-I$2^2)*COS(PI()*M65/90)+I$2^2*(COS(PI()*M65/45)+3))/(3600*(I$2^2*COS(PI()*M65/90)+2*J$2^2-I$2^2)^(3/2)))/N$7</f>
        <v>-0.0742887862157089</v>
      </c>
      <c r="O65" s="54"/>
      <c r="P65" s="54" t="n">
        <f aca="false">N65-COS(M65*PI()/180)*H$2/100/N$6</f>
        <v>-0.142627403350632</v>
      </c>
      <c r="Q65" s="54" t="n">
        <f aca="false">SIN(M65*PI()/180)*H$2/100/N$6</f>
        <v>-0.387567556935108</v>
      </c>
      <c r="R65" s="54" t="n">
        <f aca="false">SQRT(SUMSQ(P65,Q65))</f>
        <v>0.412978434515886</v>
      </c>
      <c r="S65" s="54" t="n">
        <f aca="false">(R65-R64)/R65*100</f>
        <v>-5.19119245889892</v>
      </c>
      <c r="T65" s="54" t="n">
        <f aca="false">DEGREES(ATAN2(P65,Q65))</f>
        <v>-110.203946192605</v>
      </c>
      <c r="U65" s="54" t="n">
        <f aca="false">IF(DEGREES(ATAN2(P65,Q65))&lt;0,360+DEGREES(ATAN2(P65,Q65)),DEGREES(ATAN2(P65,Q65)))</f>
        <v>249.796053807395</v>
      </c>
      <c r="V65" s="54"/>
      <c r="W65" s="41" t="n">
        <f aca="false">R65*5+W64</f>
        <v>112.547416594302</v>
      </c>
      <c r="Y65" s="54" t="n">
        <f aca="false">N65-COS(M65*PI()/180)*H$7/100/N$6</f>
        <v>-0.210966020485556</v>
      </c>
      <c r="Z65" s="54" t="n">
        <f aca="false">SIN(M65*PI()/180)*H$7/100/N$6</f>
        <v>-0.775135113870215</v>
      </c>
      <c r="AA65" s="54" t="n">
        <f aca="false">SQRT(SUMSQ(Y65,Z65))</f>
        <v>0.803331255805539</v>
      </c>
      <c r="AB65" s="54" t="n">
        <f aca="false">(AA65-AA64)/AA65*100</f>
        <v>-1.42299820442676</v>
      </c>
      <c r="AC65" s="54" t="n">
        <f aca="false">DEGREES(ATAN2(Y65,Z65))</f>
        <v>-105.225223334787</v>
      </c>
      <c r="AD65" s="54" t="n">
        <f aca="false">IF(DEGREES(ATAN2(Y65,Z65))&lt;0,360+DEGREES(ATAN2(Y65,Z65)),DEGREES(ATAN2(Y65,Z65)))</f>
        <v>254.774776665213</v>
      </c>
      <c r="AE65" s="54"/>
      <c r="AF65" s="41" t="n">
        <f aca="false">AA65*5+AF64</f>
        <v>156.31741414305</v>
      </c>
      <c r="AH65" s="41" t="n">
        <v>0.074288786215709</v>
      </c>
    </row>
    <row r="66" customFormat="false" ht="12.75" hidden="false" customHeight="false" outlineLevel="0" collapsed="false">
      <c r="M66" s="1" t="n">
        <v>285</v>
      </c>
      <c r="N66" s="54" t="n">
        <f aca="false">(PI()^2*I$2*COS(PI()*M66/180)/900+SQRT(2)*PI()^2*I$2^2*(4*(2*J$2^2-I$2^2)*COS(PI()*M66/90)+I$2^2*(COS(PI()*M66/45)+3))/(3600*(I$2^2*COS(PI()*M66/90)+2*J$2^2-I$2^2)^(3/2)))/N$7</f>
        <v>0.00991741146238868</v>
      </c>
      <c r="O66" s="54"/>
      <c r="P66" s="54" t="n">
        <f aca="false">N66-COS(M66*PI()/180)*H$2/100/N$6</f>
        <v>-0.0919398948919187</v>
      </c>
      <c r="Q66" s="54" t="n">
        <f aca="false">SIN(M66*PI()/180)*H$2/100/N$6</f>
        <v>-0.380136642436383</v>
      </c>
      <c r="R66" s="54" t="n">
        <f aca="false">SQRT(SUMSQ(P66,Q66))</f>
        <v>0.391096933247428</v>
      </c>
      <c r="S66" s="54" t="n">
        <f aca="false">(R66-R65)/R66*100</f>
        <v>-5.59490484539656</v>
      </c>
      <c r="T66" s="54" t="n">
        <f aca="false">DEGREES(ATAN2(P66,Q66))</f>
        <v>-103.59646331842</v>
      </c>
      <c r="U66" s="54" t="n">
        <f aca="false">IF(DEGREES(ATAN2(P66,Q66))&lt;0,360+DEGREES(ATAN2(P66,Q66)),DEGREES(ATAN2(P66,Q66)))</f>
        <v>256.40353668158</v>
      </c>
      <c r="V66" s="54"/>
      <c r="W66" s="41" t="n">
        <f aca="false">R66*5+W65</f>
        <v>114.502901260539</v>
      </c>
      <c r="Y66" s="54" t="n">
        <f aca="false">N66-COS(M66*PI()/180)*H$7/100/N$6</f>
        <v>-0.193797201246226</v>
      </c>
      <c r="Z66" s="54" t="n">
        <f aca="false">SIN(M66*PI()/180)*H$7/100/N$6</f>
        <v>-0.760273284872766</v>
      </c>
      <c r="AA66" s="54" t="n">
        <f aca="false">SQRT(SUMSQ(Y66,Z66))</f>
        <v>0.784584490607669</v>
      </c>
      <c r="AB66" s="54" t="n">
        <f aca="false">(AA66-AA65)/AA66*100</f>
        <v>-2.38938768511088</v>
      </c>
      <c r="AC66" s="54" t="n">
        <f aca="false">DEGREES(ATAN2(Y66,Z66))</f>
        <v>-104.300422529832</v>
      </c>
      <c r="AD66" s="54" t="n">
        <f aca="false">IF(DEGREES(ATAN2(Y66,Z66))&lt;0,360+DEGREES(ATAN2(Y66,Z66)),DEGREES(ATAN2(Y66,Z66)))</f>
        <v>255.699577470168</v>
      </c>
      <c r="AE66" s="54"/>
      <c r="AF66" s="41" t="n">
        <f aca="false">AA66*5+AF65</f>
        <v>160.240336596088</v>
      </c>
      <c r="AH66" s="41" t="n">
        <v>0.00991741146238863</v>
      </c>
    </row>
    <row r="67" customFormat="false" ht="12.75" hidden="false" customHeight="false" outlineLevel="0" collapsed="false">
      <c r="M67" s="1" t="n">
        <v>290</v>
      </c>
      <c r="N67" s="54" t="n">
        <f aca="false">(PI()^2*I$2*COS(PI()*M67/180)/900+SQRT(2)*PI()^2*I$2^2*(4*(2*J$2^2-I$2^2)*COS(PI()*M67/90)+I$2^2*(COS(PI()*M67/45)+3))/(3600*(I$2^2*COS(PI()*M67/90)+2*J$2^2-I$2^2)^(3/2)))/N$7</f>
        <v>0.0986388260989909</v>
      </c>
      <c r="O67" s="54"/>
      <c r="P67" s="54" t="n">
        <f aca="false">N67-COS(M67*PI()/180)*H$2/100/N$6</f>
        <v>-0.0359619738702203</v>
      </c>
      <c r="Q67" s="54" t="n">
        <f aca="false">SIN(M67*PI()/180)*H$2/100/N$6</f>
        <v>-0.369812658555937</v>
      </c>
      <c r="R67" s="54" t="n">
        <f aca="false">SQRT(SUMSQ(P67,Q67))</f>
        <v>0.371557083087986</v>
      </c>
      <c r="S67" s="54" t="n">
        <f aca="false">(R67-R66)/R67*100</f>
        <v>-5.25890934363252</v>
      </c>
      <c r="T67" s="54" t="n">
        <f aca="false">DEGREES(ATAN2(P67,Q67))</f>
        <v>-95.5541935693824</v>
      </c>
      <c r="U67" s="54" t="n">
        <f aca="false">IF(DEGREES(ATAN2(P67,Q67))&lt;0,360+DEGREES(ATAN2(P67,Q67)),DEGREES(ATAN2(P67,Q67)))</f>
        <v>264.445806430618</v>
      </c>
      <c r="V67" s="54"/>
      <c r="W67" s="41" t="n">
        <f aca="false">R67*5+W66</f>
        <v>116.360686675979</v>
      </c>
      <c r="Y67" s="54" t="n">
        <f aca="false">N67-COS(M67*PI()/180)*H$7/100/N$6</f>
        <v>-0.170562773839432</v>
      </c>
      <c r="Z67" s="54" t="n">
        <f aca="false">SIN(M67*PI()/180)*H$7/100/N$6</f>
        <v>-0.739625317111874</v>
      </c>
      <c r="AA67" s="54" t="n">
        <f aca="false">SQRT(SUMSQ(Y67,Z67))</f>
        <v>0.759037067298193</v>
      </c>
      <c r="AB67" s="54" t="n">
        <f aca="false">(AA67-AA66)/AA67*100</f>
        <v>-3.36576755077497</v>
      </c>
      <c r="AC67" s="54" t="n">
        <f aca="false">DEGREES(ATAN2(Y67,Z67))</f>
        <v>-102.98579119643</v>
      </c>
      <c r="AD67" s="54" t="n">
        <f aca="false">IF(DEGREES(ATAN2(Y67,Z67))&lt;0,360+DEGREES(ATAN2(Y67,Z67)),DEGREES(ATAN2(Y67,Z67)))</f>
        <v>257.01420880357</v>
      </c>
      <c r="AE67" s="54"/>
      <c r="AF67" s="41" t="n">
        <f aca="false">AA67*5+AF66</f>
        <v>164.035521932579</v>
      </c>
      <c r="AH67" s="41" t="n">
        <v>0.0986388260989907</v>
      </c>
    </row>
    <row r="68" customFormat="false" ht="12.75" hidden="false" customHeight="false" outlineLevel="0" collapsed="false">
      <c r="M68" s="1" t="n">
        <v>295</v>
      </c>
      <c r="N68" s="54" t="n">
        <f aca="false">(PI()^2*I$2*COS(PI()*M68/180)/900+SQRT(2)*PI()^2*I$2^2*(4*(2*J$2^2-I$2^2)*COS(PI()*M68/90)+I$2^2*(COS(PI()*M68/45)+3))/(3600*(I$2^2*COS(PI()*M68/90)+2*J$2^2-I$2^2)^(3/2)))/N$7</f>
        <v>0.190525096978126</v>
      </c>
      <c r="O68" s="54"/>
      <c r="P68" s="54" t="n">
        <f aca="false">N68-COS(M68*PI()/180)*H$2/100/N$6</f>
        <v>0.0242051967559615</v>
      </c>
      <c r="Q68" s="54" t="n">
        <f aca="false">SIN(M68*PI()/180)*H$2/100/N$6</f>
        <v>-0.356674177044892</v>
      </c>
      <c r="R68" s="54" t="n">
        <f aca="false">SQRT(SUMSQ(P68,Q68))</f>
        <v>0.357494559567898</v>
      </c>
      <c r="S68" s="54" t="n">
        <f aca="false">(R68-R67)/R68*100</f>
        <v>-3.93363287460511</v>
      </c>
      <c r="T68" s="54" t="n">
        <f aca="false">DEGREES(ATAN2(P68,Q68))</f>
        <v>-86.1176543494943</v>
      </c>
      <c r="U68" s="54" t="n">
        <f aca="false">IF(DEGREES(ATAN2(P68,Q68))&lt;0,360+DEGREES(ATAN2(P68,Q68)),DEGREES(ATAN2(P68,Q68)))</f>
        <v>273.882345650506</v>
      </c>
      <c r="V68" s="54"/>
      <c r="W68" s="41" t="n">
        <f aca="false">R68*5+W67</f>
        <v>118.148159473818</v>
      </c>
      <c r="Y68" s="54" t="n">
        <f aca="false">N68-COS(M68*PI()/180)*H$7/100/N$6</f>
        <v>-0.142114703466203</v>
      </c>
      <c r="Z68" s="54" t="n">
        <f aca="false">SIN(M68*PI()/180)*H$7/100/N$6</f>
        <v>-0.713348354089783</v>
      </c>
      <c r="AA68" s="54" t="n">
        <f aca="false">SQRT(SUMSQ(Y68,Z68))</f>
        <v>0.727366801018503</v>
      </c>
      <c r="AB68" s="54" t="n">
        <f aca="false">(AA68-AA67)/AA68*100</f>
        <v>-4.35409840473107</v>
      </c>
      <c r="AC68" s="54" t="n">
        <f aca="false">DEGREES(ATAN2(Y68,Z68))</f>
        <v>-101.267065782745</v>
      </c>
      <c r="AD68" s="54" t="n">
        <f aca="false">IF(DEGREES(ATAN2(Y68,Z68))&lt;0,360+DEGREES(ATAN2(Y68,Z68)),DEGREES(ATAN2(Y68,Z68)))</f>
        <v>258.732934217255</v>
      </c>
      <c r="AE68" s="54"/>
      <c r="AF68" s="41" t="n">
        <f aca="false">AA68*5+AF67</f>
        <v>167.672355937671</v>
      </c>
      <c r="AH68" s="41" t="n">
        <v>0.190525096978126</v>
      </c>
    </row>
    <row r="69" customFormat="false" ht="12.75" hidden="false" customHeight="false" outlineLevel="0" collapsed="false">
      <c r="M69" s="1" t="n">
        <v>300</v>
      </c>
      <c r="N69" s="54" t="n">
        <f aca="false">(PI()^2*I$2*COS(PI()*M69/180)/900+SQRT(2)*PI()^2*I$2^2*(4*(2*J$2^2-I$2^2)*COS(PI()*M69/90)+I$2^2*(COS(PI()*M69/45)+3))/(3600*(I$2^2*COS(PI()*M69/90)+2*J$2^2-I$2^2)^(3/2)))/N$7</f>
        <v>0.284078512916226</v>
      </c>
      <c r="O69" s="54"/>
      <c r="P69" s="54" t="n">
        <f aca="false">N69-COS(M69*PI()/180)*H$2/100/N$6</f>
        <v>0.0873053073084996</v>
      </c>
      <c r="Q69" s="54" t="n">
        <f aca="false">SIN(M69*PI()/180)*H$2/100/N$6</f>
        <v>-0.340821189680778</v>
      </c>
      <c r="R69" s="54" t="n">
        <f aca="false">SQRT(SUMSQ(P69,Q69))</f>
        <v>0.351825667084783</v>
      </c>
      <c r="S69" s="54" t="n">
        <f aca="false">(R69-R68)/R69*100</f>
        <v>-1.6112788274054</v>
      </c>
      <c r="T69" s="54" t="n">
        <f aca="false">DEGREES(ATAN2(P69,Q69))</f>
        <v>-75.631973317886</v>
      </c>
      <c r="U69" s="54" t="n">
        <f aca="false">IF(DEGREES(ATAN2(P69,Q69))&lt;0,360+DEGREES(ATAN2(P69,Q69)),DEGREES(ATAN2(P69,Q69)))</f>
        <v>284.368026682114</v>
      </c>
      <c r="V69" s="54"/>
      <c r="W69" s="41" t="n">
        <f aca="false">R69*5+W68</f>
        <v>119.907287809242</v>
      </c>
      <c r="Y69" s="54" t="n">
        <f aca="false">N69-COS(M69*PI()/180)*H$7/100/N$6</f>
        <v>-0.109467898299226</v>
      </c>
      <c r="Z69" s="54" t="n">
        <f aca="false">SIN(M69*PI()/180)*H$7/100/N$6</f>
        <v>-0.681642379361557</v>
      </c>
      <c r="AA69" s="54" t="n">
        <f aca="false">SQRT(SUMSQ(Y69,Z69))</f>
        <v>0.690376385821339</v>
      </c>
      <c r="AB69" s="54" t="n">
        <f aca="false">(AA69-AA68)/AA69*100</f>
        <v>-5.35800701716586</v>
      </c>
      <c r="AC69" s="54" t="n">
        <f aca="false">DEGREES(ATAN2(Y69,Z69))</f>
        <v>-99.1234762138241</v>
      </c>
      <c r="AD69" s="54" t="n">
        <f aca="false">IF(DEGREES(ATAN2(Y69,Z69))&lt;0,360+DEGREES(ATAN2(Y69,Z69)),DEGREES(ATAN2(Y69,Z69)))</f>
        <v>260.876523786176</v>
      </c>
      <c r="AE69" s="54"/>
      <c r="AF69" s="41" t="n">
        <f aca="false">AA69*5+AF68</f>
        <v>171.124237866778</v>
      </c>
      <c r="AH69" s="41" t="n">
        <v>0.284078512916225</v>
      </c>
    </row>
    <row r="70" customFormat="false" ht="12.75" hidden="false" customHeight="false" outlineLevel="0" collapsed="false">
      <c r="M70" s="1" t="n">
        <v>305</v>
      </c>
      <c r="N70" s="54" t="n">
        <f aca="false">(PI()^2*I$2*COS(PI()*M70/180)/900+SQRT(2)*PI()^2*I$2^2*(4*(2*J$2^2-I$2^2)*COS(PI()*M70/90)+I$2^2*(COS(PI()*M70/45)+3))/(3600*(I$2^2*COS(PI()*M70/90)+2*J$2^2-I$2^2)^(3/2)))/N$7</f>
        <v>0.37770725116139</v>
      </c>
      <c r="O70" s="54"/>
      <c r="P70" s="54" t="n">
        <f aca="false">N70-COS(M70*PI()/180)*H$2/100/N$6</f>
        <v>0.151978303077688</v>
      </c>
      <c r="Q70" s="54" t="n">
        <f aca="false">SIN(M70*PI()/180)*H$2/100/N$6</f>
        <v>-0.322374347269734</v>
      </c>
      <c r="R70" s="54" t="n">
        <f aca="false">SQRT(SUMSQ(P70,Q70))</f>
        <v>0.356402334986684</v>
      </c>
      <c r="S70" s="54" t="n">
        <f aca="false">(R70-R69)/R70*100</f>
        <v>1.28412960652224</v>
      </c>
      <c r="T70" s="54" t="n">
        <f aca="false">DEGREES(ATAN2(P70,Q70))</f>
        <v>-64.7592053451446</v>
      </c>
      <c r="U70" s="54" t="n">
        <f aca="false">IF(DEGREES(ATAN2(P70,Q70))&lt;0,360+DEGREES(ATAN2(P70,Q70)),DEGREES(ATAN2(P70,Q70)))</f>
        <v>295.240794654855</v>
      </c>
      <c r="V70" s="54"/>
      <c r="W70" s="41" t="n">
        <f aca="false">R70*5+W69</f>
        <v>121.689299484176</v>
      </c>
      <c r="Y70" s="54" t="n">
        <f aca="false">N70-COS(M70*PI()/180)*H$7/100/N$6</f>
        <v>-0.0737506450060143</v>
      </c>
      <c r="Z70" s="54" t="n">
        <f aca="false">SIN(M70*PI()/180)*H$7/100/N$6</f>
        <v>-0.644748694539467</v>
      </c>
      <c r="AA70" s="54" t="n">
        <f aca="false">SQRT(SUMSQ(Y70,Z70))</f>
        <v>0.648953031235043</v>
      </c>
      <c r="AB70" s="54" t="n">
        <f aca="false">(AA70-AA69)/AA70*100</f>
        <v>-6.38310518520304</v>
      </c>
      <c r="AC70" s="54" t="n">
        <f aca="false">DEGREES(ATAN2(Y70,Z70))</f>
        <v>-96.5255104685198</v>
      </c>
      <c r="AD70" s="54" t="n">
        <f aca="false">IF(DEGREES(ATAN2(Y70,Z70))&lt;0,360+DEGREES(ATAN2(Y70,Z70)),DEGREES(ATAN2(Y70,Z70)))</f>
        <v>263.47448953148</v>
      </c>
      <c r="AE70" s="54"/>
      <c r="AF70" s="41" t="n">
        <f aca="false">AA70*5+AF69</f>
        <v>174.369003022953</v>
      </c>
      <c r="AH70" s="41" t="n">
        <v>0.37770725116139</v>
      </c>
    </row>
    <row r="71" customFormat="false" ht="12.75" hidden="false" customHeight="false" outlineLevel="0" collapsed="false">
      <c r="M71" s="1" t="n">
        <v>310</v>
      </c>
      <c r="N71" s="54" t="n">
        <f aca="false">(PI()^2*I$2*COS(PI()*M71/180)/900+SQRT(2)*PI()^2*I$2^2*(4*(2*J$2^2-I$2^2)*COS(PI()*M71/90)+I$2^2*(COS(PI()*M71/45)+3))/(3600*(I$2^2*COS(PI()*M71/90)+2*J$2^2-I$2^2)^(3/2)))/N$7</f>
        <v>0.469779297357336</v>
      </c>
      <c r="O71" s="54"/>
      <c r="P71" s="54" t="n">
        <f aca="false">N71-COS(M71*PI()/180)*H$2/100/N$6</f>
        <v>0.21681254039144</v>
      </c>
      <c r="Q71" s="54" t="n">
        <f aca="false">SIN(M71*PI()/180)*H$2/100/N$6</f>
        <v>-0.301474041421013</v>
      </c>
      <c r="R71" s="54" t="n">
        <f aca="false">SQRT(SUMSQ(P71,Q71))</f>
        <v>0.371341184521336</v>
      </c>
      <c r="S71" s="54" t="n">
        <f aca="false">(R71-R70)/R71*100</f>
        <v>4.02294443960162</v>
      </c>
      <c r="T71" s="54" t="n">
        <f aca="false">DEGREES(ATAN2(P71,Q71))</f>
        <v>-54.2772624156907</v>
      </c>
      <c r="U71" s="54" t="n">
        <f aca="false">IF(DEGREES(ATAN2(P71,Q71))&lt;0,360+DEGREES(ATAN2(P71,Q71)),DEGREES(ATAN2(P71,Q71)))</f>
        <v>305.722737584309</v>
      </c>
      <c r="V71" s="54"/>
      <c r="W71" s="41" t="n">
        <f aca="false">R71*5+W70</f>
        <v>123.546005406782</v>
      </c>
      <c r="Y71" s="54" t="n">
        <f aca="false">N71-COS(M71*PI()/180)*H$7/100/N$6</f>
        <v>-0.0361542165744559</v>
      </c>
      <c r="Z71" s="54" t="n">
        <f aca="false">SIN(M71*PI()/180)*H$7/100/N$6</f>
        <v>-0.602948082842027</v>
      </c>
      <c r="AA71" s="54" t="n">
        <f aca="false">SQRT(SUMSQ(Y71,Z71))</f>
        <v>0.604031057131161</v>
      </c>
      <c r="AB71" s="54" t="n">
        <f aca="false">(AA71-AA70)/AA71*100</f>
        <v>-7.43703052575445</v>
      </c>
      <c r="AC71" s="54" t="n">
        <f aca="false">DEGREES(ATAN2(Y71,Z71))</f>
        <v>-93.4314839962082</v>
      </c>
      <c r="AD71" s="54" t="n">
        <f aca="false">IF(DEGREES(ATAN2(Y71,Z71))&lt;0,360+DEGREES(ATAN2(Y71,Z71)),DEGREES(ATAN2(Y71,Z71)))</f>
        <v>266.568516003792</v>
      </c>
      <c r="AE71" s="54"/>
      <c r="AF71" s="41" t="n">
        <f aca="false">AA71*5+AF70</f>
        <v>177.389158308609</v>
      </c>
      <c r="AH71" s="41" t="n">
        <v>0.469779297357336</v>
      </c>
    </row>
    <row r="72" customFormat="false" ht="12.75" hidden="false" customHeight="false" outlineLevel="0" collapsed="false">
      <c r="M72" s="1" t="n">
        <v>315</v>
      </c>
      <c r="N72" s="54" t="n">
        <f aca="false">(PI()^2*I$2*COS(PI()*M72/180)/900+SQRT(2)*PI()^2*I$2^2*(4*(2*J$2^2-I$2^2)*COS(PI()*M72/90)+I$2^2*(COS(PI()*M72/45)+3))/(3600*(I$2^2*COS(PI()*M72/90)+2*J$2^2-I$2^2)^(3/2)))/N$7</f>
        <v>0.558673506737332</v>
      </c>
      <c r="O72" s="54"/>
      <c r="P72" s="54" t="n">
        <f aca="false">N72-COS(M72*PI()/180)*H$2/100/N$6</f>
        <v>0.280394170655257</v>
      </c>
      <c r="Q72" s="54" t="n">
        <f aca="false">SIN(M72*PI()/180)*H$2/100/N$6</f>
        <v>-0.278279336082076</v>
      </c>
      <c r="R72" s="54" t="n">
        <f aca="false">SQRT(SUMSQ(P72,Q72))</f>
        <v>0.395044655485592</v>
      </c>
      <c r="S72" s="54" t="n">
        <f aca="false">(R72-R71)/R72*100</f>
        <v>6.0002003913</v>
      </c>
      <c r="T72" s="54" t="n">
        <f aca="false">DEGREES(ATAN2(P72,Q72))</f>
        <v>-44.7831103226229</v>
      </c>
      <c r="U72" s="54" t="n">
        <f aca="false">IF(DEGREES(ATAN2(P72,Q72))&lt;0,360+DEGREES(ATAN2(P72,Q72)),DEGREES(ATAN2(P72,Q72)))</f>
        <v>315.216889677377</v>
      </c>
      <c r="V72" s="54"/>
      <c r="W72" s="41" t="n">
        <f aca="false">R72*5+W71</f>
        <v>125.52122868421</v>
      </c>
      <c r="Y72" s="54" t="n">
        <f aca="false">N72-COS(M72*PI()/180)*H$7/100/N$6</f>
        <v>0.00211483457318107</v>
      </c>
      <c r="Z72" s="54" t="n">
        <f aca="false">SIN(M72*PI()/180)*H$7/100/N$6</f>
        <v>-0.556558672164151</v>
      </c>
      <c r="AA72" s="54" t="n">
        <f aca="false">SQRT(SUMSQ(Y72,Z72))</f>
        <v>0.55656269016742</v>
      </c>
      <c r="AB72" s="54" t="n">
        <f aca="false">(AA72-AA71)/AA72*100</f>
        <v>-8.52884460319508</v>
      </c>
      <c r="AC72" s="54" t="n">
        <f aca="false">DEGREES(ATAN2(Y72,Z72))</f>
        <v>-89.7822861842088</v>
      </c>
      <c r="AD72" s="54" t="n">
        <f aca="false">IF(DEGREES(ATAN2(Y72,Z72))&lt;0,360+DEGREES(ATAN2(Y72,Z72)),DEGREES(ATAN2(Y72,Z72)))</f>
        <v>270.217713815791</v>
      </c>
      <c r="AE72" s="54"/>
      <c r="AF72" s="41" t="n">
        <f aca="false">AA72*5+AF71</f>
        <v>180.171971759446</v>
      </c>
      <c r="AH72" s="41" t="n">
        <v>0.558673506737332</v>
      </c>
    </row>
    <row r="73" customFormat="false" ht="12.75" hidden="false" customHeight="false" outlineLevel="0" collapsed="false">
      <c r="M73" s="1" t="n">
        <v>320</v>
      </c>
      <c r="N73" s="54" t="n">
        <f aca="false">(PI()^2*I$2*COS(PI()*M73/180)/900+SQRT(2)*PI()^2*I$2^2*(4*(2*J$2^2-I$2^2)*COS(PI()*M73/90)+I$2^2*(COS(PI()*M73/45)+3))/(3600*(I$2^2*COS(PI()*M73/90)+2*J$2^2-I$2^2)^(3/2)))/N$7</f>
        <v>0.642825176698997</v>
      </c>
      <c r="O73" s="54"/>
      <c r="P73" s="54" t="n">
        <f aca="false">N73-COS(M73*PI()/180)*H$2/100/N$6</f>
        <v>0.341351135277984</v>
      </c>
      <c r="Q73" s="54" t="n">
        <f aca="false">SIN(M73*PI()/180)*H$2/100/N$6</f>
        <v>-0.252966756965896</v>
      </c>
      <c r="R73" s="54" t="n">
        <f aca="false">SQRT(SUMSQ(P73,Q73))</f>
        <v>0.424867953234192</v>
      </c>
      <c r="S73" s="54" t="n">
        <f aca="false">(R73-R72)/R73*100</f>
        <v>7.0194274530659</v>
      </c>
      <c r="T73" s="54" t="n">
        <f aca="false">DEGREES(ATAN2(P73,Q73))</f>
        <v>-36.5412158285681</v>
      </c>
      <c r="U73" s="54" t="n">
        <f aca="false">IF(DEGREES(ATAN2(P73,Q73))&lt;0,360+DEGREES(ATAN2(P73,Q73)),DEGREES(ATAN2(P73,Q73)))</f>
        <v>323.458784171432</v>
      </c>
      <c r="V73" s="54"/>
      <c r="W73" s="41" t="n">
        <f aca="false">R73*5+W72</f>
        <v>127.645568450381</v>
      </c>
      <c r="Y73" s="54" t="n">
        <f aca="false">N73-COS(M73*PI()/180)*H$7/100/N$6</f>
        <v>0.0398770938569711</v>
      </c>
      <c r="Z73" s="54" t="n">
        <f aca="false">SIN(M73*PI()/180)*H$7/100/N$6</f>
        <v>-0.505933513931793</v>
      </c>
      <c r="AA73" s="54" t="n">
        <f aca="false">SQRT(SUMSQ(Y73,Z73))</f>
        <v>0.507502613918243</v>
      </c>
      <c r="AB73" s="54" t="n">
        <f aca="false">(AA73-AA72)/AA73*100</f>
        <v>-9.66696030792861</v>
      </c>
      <c r="AC73" s="54" t="n">
        <f aca="false">DEGREES(ATAN2(Y73,Z73))</f>
        <v>-85.4933300058996</v>
      </c>
      <c r="AD73" s="54" t="n">
        <f aca="false">IF(DEGREES(ATAN2(Y73,Z73))&lt;0,360+DEGREES(ATAN2(Y73,Z73)),DEGREES(ATAN2(Y73,Z73)))</f>
        <v>274.5066699941</v>
      </c>
      <c r="AE73" s="54"/>
      <c r="AF73" s="41" t="n">
        <f aca="false">AA73*5+AF72</f>
        <v>182.709484829037</v>
      </c>
      <c r="AH73" s="41" t="n">
        <v>0.642825176698997</v>
      </c>
    </row>
    <row r="74" customFormat="false" ht="12.75" hidden="false" customHeight="false" outlineLevel="0" collapsed="false">
      <c r="M74" s="1" t="n">
        <v>325</v>
      </c>
      <c r="N74" s="54" t="n">
        <f aca="false">(PI()^2*I$2*COS(PI()*M74/180)/900+SQRT(2)*PI()^2*I$2^2*(4*(2*J$2^2-I$2^2)*COS(PI()*M74/90)+I$2^2*(COS(PI()*M74/45)+3))/(3600*(I$2^2*COS(PI()*M74/90)+2*J$2^2-I$2^2)^(3/2)))/N$7</f>
        <v>0.720764545264165</v>
      </c>
      <c r="O74" s="54"/>
      <c r="P74" s="54" t="n">
        <f aca="false">N74-COS(M74*PI()/180)*H$2/100/N$6</f>
        <v>0.398390197994432</v>
      </c>
      <c r="Q74" s="54" t="n">
        <f aca="false">SIN(M74*PI()/180)*H$2/100/N$6</f>
        <v>-0.225728948083702</v>
      </c>
      <c r="R74" s="54" t="n">
        <f aca="false">SQRT(SUMSQ(P74,Q74))</f>
        <v>0.457895520682412</v>
      </c>
      <c r="S74" s="54" t="n">
        <f aca="false">(R74-R73)/R74*100</f>
        <v>7.21290468161789</v>
      </c>
      <c r="T74" s="54" t="n">
        <f aca="false">DEGREES(ATAN2(P74,Q74))</f>
        <v>-29.5360064909899</v>
      </c>
      <c r="U74" s="54" t="n">
        <f aca="false">IF(DEGREES(ATAN2(P74,Q74))&lt;0,360+DEGREES(ATAN2(P74,Q74)),DEGREES(ATAN2(P74,Q74)))</f>
        <v>330.46399350901</v>
      </c>
      <c r="V74" s="54"/>
      <c r="W74" s="41" t="n">
        <f aca="false">R74*5+W73</f>
        <v>129.935046053793</v>
      </c>
      <c r="Y74" s="54" t="n">
        <f aca="false">N74-COS(M74*PI()/180)*H$7/100/N$6</f>
        <v>0.0760158507246983</v>
      </c>
      <c r="Z74" s="54" t="n">
        <f aca="false">SIN(M74*PI()/180)*H$7/100/N$6</f>
        <v>-0.451457896167405</v>
      </c>
      <c r="AA74" s="54" t="n">
        <f aca="false">SQRT(SUMSQ(Y74,Z74))</f>
        <v>0.457812889260775</v>
      </c>
      <c r="AB74" s="54" t="n">
        <f aca="false">(AA74-AA73)/AA74*100</f>
        <v>-10.853719024316</v>
      </c>
      <c r="AC74" s="54" t="n">
        <f aca="false">DEGREES(ATAN2(Y74,Z74))</f>
        <v>-80.4422685272813</v>
      </c>
      <c r="AD74" s="54" t="n">
        <f aca="false">IF(DEGREES(ATAN2(Y74,Z74))&lt;0,360+DEGREES(ATAN2(Y74,Z74)),DEGREES(ATAN2(Y74,Z74)))</f>
        <v>279.557731472719</v>
      </c>
      <c r="AE74" s="54"/>
      <c r="AF74" s="41" t="n">
        <f aca="false">AA74*5+AF73</f>
        <v>184.998549275341</v>
      </c>
      <c r="AH74" s="41" t="n">
        <v>0.720764545264165</v>
      </c>
    </row>
    <row r="75" customFormat="false" ht="12.75" hidden="false" customHeight="false" outlineLevel="0" collapsed="false">
      <c r="M75" s="1" t="n">
        <v>330</v>
      </c>
      <c r="N75" s="54" t="n">
        <f aca="false">(PI()^2*I$2*COS(PI()*M75/180)/900+SQRT(2)*PI()^2*I$2^2*(4*(2*J$2^2-I$2^2)*COS(PI()*M75/90)+I$2^2*(COS(PI()*M75/45)+3))/(3600*(I$2^2*COS(PI()*M75/90)+2*J$2^2-I$2^2)^(3/2)))/N$7</f>
        <v>0.791147626970364</v>
      </c>
      <c r="O75" s="54"/>
      <c r="P75" s="54" t="n">
        <f aca="false">N75-COS(M75*PI()/180)*H$2/100/N$6</f>
        <v>0.450326437289586</v>
      </c>
      <c r="Q75" s="54" t="n">
        <f aca="false">SIN(M75*PI()/180)*H$2/100/N$6</f>
        <v>-0.196773205607726</v>
      </c>
      <c r="R75" s="54" t="n">
        <f aca="false">SQRT(SUMSQ(P75,Q75))</f>
        <v>0.491440326557632</v>
      </c>
      <c r="S75" s="54" t="n">
        <f aca="false">(R75-R74)/R75*100</f>
        <v>6.82581466404866</v>
      </c>
      <c r="T75" s="54" t="n">
        <f aca="false">DEGREES(ATAN2(P75,Q75))</f>
        <v>-23.6032502592291</v>
      </c>
      <c r="U75" s="54" t="n">
        <f aca="false">IF(DEGREES(ATAN2(P75,Q75))&lt;0,360+DEGREES(ATAN2(P75,Q75)),DEGREES(ATAN2(P75,Q75)))</f>
        <v>336.396749740771</v>
      </c>
      <c r="V75" s="54"/>
      <c r="W75" s="41" t="n">
        <f aca="false">R75*5+W74</f>
        <v>132.392247686582</v>
      </c>
      <c r="Y75" s="54" t="n">
        <f aca="false">N75-COS(M75*PI()/180)*H$7/100/N$6</f>
        <v>0.109505247608807</v>
      </c>
      <c r="Z75" s="54" t="n">
        <f aca="false">SIN(M75*PI()/180)*H$7/100/N$6</f>
        <v>-0.393546411215452</v>
      </c>
      <c r="AA75" s="54" t="n">
        <f aca="false">SQRT(SUMSQ(Y75,Z75))</f>
        <v>0.408497462702558</v>
      </c>
      <c r="AB75" s="54" t="n">
        <f aca="false">(AA75-AA74)/AA75*100</f>
        <v>-12.0723948276088</v>
      </c>
      <c r="AC75" s="54" t="n">
        <f aca="false">DEGREES(ATAN2(Y75,Z75))</f>
        <v>-74.4506443121734</v>
      </c>
      <c r="AD75" s="54" t="n">
        <f aca="false">IF(DEGREES(ATAN2(Y75,Z75))&lt;0,360+DEGREES(ATAN2(Y75,Z75)),DEGREES(ATAN2(Y75,Z75)))</f>
        <v>285.549355687827</v>
      </c>
      <c r="AE75" s="54"/>
      <c r="AF75" s="41" t="n">
        <f aca="false">AA75*5+AF74</f>
        <v>187.041036588854</v>
      </c>
      <c r="AH75" s="41" t="n">
        <v>0.791147626970364</v>
      </c>
    </row>
    <row r="76" customFormat="false" ht="12.75" hidden="false" customHeight="false" outlineLevel="0" collapsed="false">
      <c r="M76" s="1" t="n">
        <v>335</v>
      </c>
      <c r="N76" s="54" t="n">
        <f aca="false">(PI()^2*I$2*COS(PI()*M76/180)/900+SQRT(2)*PI()^2*I$2^2*(4*(2*J$2^2-I$2^2)*COS(PI()*M76/90)+I$2^2*(COS(PI()*M76/45)+3))/(3600*(I$2^2*COS(PI()*M76/90)+2*J$2^2-I$2^2)^(3/2)))/N$7</f>
        <v>0.852779619736695</v>
      </c>
      <c r="O76" s="54"/>
      <c r="P76" s="54" t="n">
        <f aca="false">N76-COS(M76*PI()/180)*H$2/100/N$6</f>
        <v>0.496105442691803</v>
      </c>
      <c r="Q76" s="54" t="n">
        <f aca="false">SIN(M76*PI()/180)*H$2/100/N$6</f>
        <v>-0.166319900222165</v>
      </c>
      <c r="R76" s="54" t="n">
        <f aca="false">SQRT(SUMSQ(P76,Q76))</f>
        <v>0.523242696536073</v>
      </c>
      <c r="S76" s="54" t="n">
        <f aca="false">(R76-R75)/R76*100</f>
        <v>6.07793862943074</v>
      </c>
      <c r="T76" s="54" t="n">
        <f aca="false">DEGREES(ATAN2(P76,Q76))</f>
        <v>-18.5337843074748</v>
      </c>
      <c r="U76" s="54" t="n">
        <f aca="false">IF(DEGREES(ATAN2(P76,Q76))&lt;0,360+DEGREES(ATAN2(P76,Q76)),DEGREES(ATAN2(P76,Q76)))</f>
        <v>341.466215692525</v>
      </c>
      <c r="V76" s="54"/>
      <c r="W76" s="41" t="n">
        <f aca="false">R76*5+W75</f>
        <v>135.008461169262</v>
      </c>
      <c r="Y76" s="54" t="n">
        <f aca="false">N76-COS(M76*PI()/180)*H$7/100/N$6</f>
        <v>0.139431265646911</v>
      </c>
      <c r="Z76" s="54" t="n">
        <f aca="false">SIN(M76*PI()/180)*H$7/100/N$6</f>
        <v>-0.33263980044433</v>
      </c>
      <c r="AA76" s="54" t="n">
        <f aca="false">SQRT(SUMSQ(Y76,Z76))</f>
        <v>0.360680349727488</v>
      </c>
      <c r="AB76" s="54" t="n">
        <f aca="false">(AA76-AA75)/AA76*100</f>
        <v>-13.2574766025369</v>
      </c>
      <c r="AC76" s="54" t="n">
        <f aca="false">DEGREES(ATAN2(Y76,Z76))</f>
        <v>-67.2582300169884</v>
      </c>
      <c r="AD76" s="54" t="n">
        <f aca="false">IF(DEGREES(ATAN2(Y76,Z76))&lt;0,360+DEGREES(ATAN2(Y76,Z76)),DEGREES(ATAN2(Y76,Z76)))</f>
        <v>292.741769983012</v>
      </c>
      <c r="AE76" s="54"/>
      <c r="AF76" s="41" t="n">
        <f aca="false">AA76*5+AF75</f>
        <v>188.844438337491</v>
      </c>
      <c r="AH76" s="41" t="n">
        <v>0.852779619736694</v>
      </c>
    </row>
    <row r="77" customFormat="false" ht="12.75" hidden="false" customHeight="false" outlineLevel="0" collapsed="false">
      <c r="M77" s="1" t="n">
        <v>340</v>
      </c>
      <c r="N77" s="54" t="n">
        <f aca="false">(PI()^2*I$2*COS(PI()*M77/180)/900+SQRT(2)*PI()^2*I$2^2*(4*(2*J$2^2-I$2^2)*COS(PI()*M77/90)+I$2^2*(COS(PI()*M77/45)+3))/(3600*(I$2^2*COS(PI()*M77/90)+2*J$2^2-I$2^2)^(3/2)))/N$7</f>
        <v>0.904631698719153</v>
      </c>
      <c r="O77" s="54"/>
      <c r="P77" s="54" t="n">
        <f aca="false">N77-COS(M77*PI()/180)*H$2/100/N$6</f>
        <v>0.534819040163216</v>
      </c>
      <c r="Q77" s="54" t="n">
        <f aca="false">SIN(M77*PI()/180)*H$2/100/N$6</f>
        <v>-0.134600799969211</v>
      </c>
      <c r="R77" s="54" t="n">
        <f aca="false">SQRT(SUMSQ(P77,Q77))</f>
        <v>0.551496854998698</v>
      </c>
      <c r="S77" s="54" t="n">
        <f aca="false">(R77-R76)/R77*100</f>
        <v>5.12317671561191</v>
      </c>
      <c r="T77" s="54" t="n">
        <f aca="false">DEGREES(ATAN2(P77,Q77))</f>
        <v>-14.1265548867841</v>
      </c>
      <c r="U77" s="54" t="n">
        <f aca="false">IF(DEGREES(ATAN2(P77,Q77))&lt;0,360+DEGREES(ATAN2(P77,Q77)),DEGREES(ATAN2(P77,Q77)))</f>
        <v>345.873445113216</v>
      </c>
      <c r="V77" s="54"/>
      <c r="W77" s="41" t="n">
        <f aca="false">R77*5+W76</f>
        <v>137.765945444255</v>
      </c>
      <c r="Y77" s="54" t="n">
        <f aca="false">N77-COS(M77*PI()/180)*H$7/100/N$6</f>
        <v>0.165006381607279</v>
      </c>
      <c r="Z77" s="54" t="n">
        <f aca="false">SIN(M77*PI()/180)*H$7/100/N$6</f>
        <v>-0.269201599938423</v>
      </c>
      <c r="AA77" s="54" t="n">
        <f aca="false">SQRT(SUMSQ(Y77,Z77))</f>
        <v>0.315747695764409</v>
      </c>
      <c r="AB77" s="54" t="n">
        <f aca="false">(AA77-AA76)/AA77*100</f>
        <v>-14.2305564112828</v>
      </c>
      <c r="AC77" s="54" t="n">
        <f aca="false">DEGREES(ATAN2(Y77,Z77))</f>
        <v>-58.4938995207561</v>
      </c>
      <c r="AD77" s="54" t="n">
        <f aca="false">IF(DEGREES(ATAN2(Y77,Z77))&lt;0,360+DEGREES(ATAN2(Y77,Z77)),DEGREES(ATAN2(Y77,Z77)))</f>
        <v>301.506100479244</v>
      </c>
      <c r="AE77" s="54"/>
      <c r="AF77" s="41" t="n">
        <f aca="false">AA77*5+AF76</f>
        <v>190.423176816314</v>
      </c>
      <c r="AH77" s="41" t="n">
        <v>0.904631698719153</v>
      </c>
    </row>
    <row r="78" customFormat="false" ht="12.75" hidden="false" customHeight="false" outlineLevel="0" collapsed="false">
      <c r="M78" s="1" t="n">
        <v>345</v>
      </c>
      <c r="N78" s="54" t="n">
        <f aca="false">(PI()^2*I$2*COS(PI()*M78/180)/900+SQRT(2)*PI()^2*I$2^2*(4*(2*J$2^2-I$2^2)*COS(PI()*M78/90)+I$2^2*(COS(PI()*M78/45)+3))/(3600*(I$2^2*COS(PI()*M78/90)+2*J$2^2-I$2^2)^(3/2)))/N$7</f>
        <v>0.945852347002252</v>
      </c>
      <c r="O78" s="54"/>
      <c r="P78" s="54" t="n">
        <f aca="false">N78-COS(M78*PI()/180)*H$2/100/N$6</f>
        <v>0.565715704565869</v>
      </c>
      <c r="Q78" s="54" t="n">
        <f aca="false">SIN(M78*PI()/180)*H$2/100/N$6</f>
        <v>-0.101857306354307</v>
      </c>
      <c r="R78" s="54" t="n">
        <f aca="false">SQRT(SUMSQ(P78,Q78))</f>
        <v>0.574812290448119</v>
      </c>
      <c r="S78" s="54" t="n">
        <f aca="false">(R78-R77)/R78*100</f>
        <v>4.05618248545872</v>
      </c>
      <c r="T78" s="54" t="n">
        <f aca="false">DEGREES(ATAN2(P78,Q78))</f>
        <v>-10.2067675869069</v>
      </c>
      <c r="U78" s="54" t="n">
        <f aca="false">IF(DEGREES(ATAN2(P78,Q78))&lt;0,360+DEGREES(ATAN2(P78,Q78)),DEGREES(ATAN2(P78,Q78)))</f>
        <v>349.793232413093</v>
      </c>
      <c r="V78" s="54"/>
      <c r="W78" s="41" t="n">
        <f aca="false">R78*5+W77</f>
        <v>140.640006896496</v>
      </c>
      <c r="Y78" s="54" t="n">
        <f aca="false">N78-COS(M78*PI()/180)*H$7/100/N$6</f>
        <v>0.185579062129486</v>
      </c>
      <c r="Z78" s="54" t="n">
        <f aca="false">SIN(M78*PI()/180)*H$7/100/N$6</f>
        <v>-0.203714612708614</v>
      </c>
      <c r="AA78" s="54" t="n">
        <f aca="false">SQRT(SUMSQ(Y78,Z78))</f>
        <v>0.275570738163326</v>
      </c>
      <c r="AB78" s="54" t="n">
        <f aca="false">(AA78-AA77)/AA78*100</f>
        <v>-14.5795442102675</v>
      </c>
      <c r="AC78" s="54" t="n">
        <f aca="false">DEGREES(ATAN2(Y78,Z78))</f>
        <v>-47.6672403418917</v>
      </c>
      <c r="AD78" s="54" t="n">
        <f aca="false">IF(DEGREES(ATAN2(Y78,Z78))&lt;0,360+DEGREES(ATAN2(Y78,Z78)),DEGREES(ATAN2(Y78,Z78)))</f>
        <v>312.332759658108</v>
      </c>
      <c r="AE78" s="54"/>
      <c r="AF78" s="41" t="n">
        <f aca="false">AA78*5+AF77</f>
        <v>191.80103050713</v>
      </c>
      <c r="AH78" s="41" t="n">
        <v>0.945852347002252</v>
      </c>
    </row>
    <row r="79" customFormat="false" ht="12.75" hidden="false" customHeight="false" outlineLevel="0" collapsed="false">
      <c r="M79" s="1" t="n">
        <v>350</v>
      </c>
      <c r="N79" s="54" t="n">
        <f aca="false">(PI()^2*I$2*COS(PI()*M79/180)/900+SQRT(2)*PI()^2*I$2^2*(4*(2*J$2^2-I$2^2)*COS(PI()*M79/90)+I$2^2*(COS(PI()*M79/45)+3))/(3600*(I$2^2*COS(PI()*M79/90)+2*J$2^2-I$2^2)^(3/2)))/N$7</f>
        <v>0.975774487141877</v>
      </c>
      <c r="O79" s="54"/>
      <c r="P79" s="54" t="n">
        <f aca="false">N79-COS(M79*PI()/180)*H$2/100/N$6</f>
        <v>0.588206930206769</v>
      </c>
      <c r="Q79" s="54" t="n">
        <f aca="false">SIN(M79*PI()/180)*H$2/100/N$6</f>
        <v>-0.068338617134924</v>
      </c>
      <c r="R79" s="54" t="n">
        <f aca="false">SQRT(SUMSQ(P79,Q79))</f>
        <v>0.5921634566023</v>
      </c>
      <c r="S79" s="54" t="n">
        <f aca="false">(R79-R78)/R79*100</f>
        <v>2.93013119278564</v>
      </c>
      <c r="T79" s="54" t="n">
        <f aca="false">DEGREES(ATAN2(P79,Q79))</f>
        <v>-6.62698473160627</v>
      </c>
      <c r="U79" s="54" t="n">
        <f aca="false">IF(DEGREES(ATAN2(P79,Q79))&lt;0,360+DEGREES(ATAN2(P79,Q79)),DEGREES(ATAN2(P79,Q79)))</f>
        <v>353.373015268394</v>
      </c>
      <c r="V79" s="54"/>
      <c r="W79" s="41" t="n">
        <f aca="false">R79*5+W78</f>
        <v>143.600824179508</v>
      </c>
      <c r="Y79" s="54" t="n">
        <f aca="false">N79-COS(M79*PI()/180)*H$7/100/N$6</f>
        <v>0.200639373271661</v>
      </c>
      <c r="Z79" s="54" t="n">
        <f aca="false">SIN(M79*PI()/180)*H$7/100/N$6</f>
        <v>-0.136677234269848</v>
      </c>
      <c r="AA79" s="54" t="n">
        <f aca="false">SQRT(SUMSQ(Y79,Z79))</f>
        <v>0.242769076437877</v>
      </c>
      <c r="AB79" s="54" t="n">
        <f aca="false">(AA79-AA78)/AA79*100</f>
        <v>-13.5114662076173</v>
      </c>
      <c r="AC79" s="54" t="n">
        <f aca="false">DEGREES(ATAN2(Y79,Z79))</f>
        <v>-34.2630213031199</v>
      </c>
      <c r="AD79" s="54" t="n">
        <f aca="false">IF(DEGREES(ATAN2(Y79,Z79))&lt;0,360+DEGREES(ATAN2(Y79,Z79)),DEGREES(ATAN2(Y79,Z79)))</f>
        <v>325.73697869688</v>
      </c>
      <c r="AE79" s="54"/>
      <c r="AF79" s="41" t="n">
        <f aca="false">AA79*5+AF78</f>
        <v>193.01487588932</v>
      </c>
      <c r="AH79" s="41" t="n">
        <v>0.975774487141877</v>
      </c>
    </row>
    <row r="80" customFormat="false" ht="12.75" hidden="false" customHeight="false" outlineLevel="0" collapsed="false">
      <c r="M80" s="1" t="n">
        <v>355</v>
      </c>
      <c r="N80" s="54" t="n">
        <f aca="false">(PI()^2*I$2*COS(PI()*M80/180)/900+SQRT(2)*PI()^2*I$2^2*(4*(2*J$2^2-I$2^2)*COS(PI()*M80/90)+I$2^2*(COS(PI()*M80/45)+3))/(3600*(I$2^2*COS(PI()*M80/90)+2*J$2^2-I$2^2)^(3/2)))/N$7</f>
        <v>0.993919620072696</v>
      </c>
      <c r="O80" s="54"/>
      <c r="P80" s="54" t="n">
        <f aca="false">N80-COS(M80*PI()/180)*H$2/100/N$6</f>
        <v>0.601870771766829</v>
      </c>
      <c r="Q80" s="54" t="n">
        <f aca="false">SIN(M80*PI()/180)*H$2/100/N$6</f>
        <v>-0.0342998297751581</v>
      </c>
      <c r="R80" s="54" t="n">
        <f aca="false">SQRT(SUMSQ(P80,Q80))</f>
        <v>0.602847330781022</v>
      </c>
      <c r="S80" s="54" t="n">
        <f aca="false">(R80-R79)/R80*100</f>
        <v>1.77223546214928</v>
      </c>
      <c r="T80" s="54" t="n">
        <f aca="false">DEGREES(ATAN2(P80,Q80))</f>
        <v>-3.26168374754862</v>
      </c>
      <c r="U80" s="54" t="n">
        <f aca="false">IF(DEGREES(ATAN2(P80,Q80))&lt;0,360+DEGREES(ATAN2(P80,Q80)),DEGREES(ATAN2(P80,Q80)))</f>
        <v>356.738316252451</v>
      </c>
      <c r="V80" s="54"/>
      <c r="W80" s="41" t="n">
        <f aca="false">R80*5+W79</f>
        <v>146.615060833413</v>
      </c>
      <c r="Y80" s="54" t="n">
        <f aca="false">N80-COS(M80*PI()/180)*H$7/100/N$6</f>
        <v>0.209821923460962</v>
      </c>
      <c r="Z80" s="54" t="n">
        <f aca="false">SIN(M80*PI()/180)*H$7/100/N$6</f>
        <v>-0.0685996595503162</v>
      </c>
      <c r="AA80" s="54" t="n">
        <f aca="false">SQRT(SUMSQ(Y80,Z80))</f>
        <v>0.220751337153995</v>
      </c>
      <c r="AB80" s="54" t="n">
        <f aca="false">(AA80-AA79)/AA80*100</f>
        <v>-9.97400041501112</v>
      </c>
      <c r="AC80" s="54" t="n">
        <f aca="false">DEGREES(ATAN2(Y80,Z80))</f>
        <v>-18.1047574150309</v>
      </c>
      <c r="AD80" s="54" t="n">
        <f aca="false">IF(DEGREES(ATAN2(Y80,Z80))&lt;0,360+DEGREES(ATAN2(Y80,Z80)),DEGREES(ATAN2(Y80,Z80)))</f>
        <v>341.895242584969</v>
      </c>
      <c r="AE80" s="54"/>
      <c r="AF80" s="41" t="n">
        <f aca="false">AA80*5+AF79</f>
        <v>194.11863257509</v>
      </c>
      <c r="AH80" s="41" t="n">
        <v>0.993919620072696</v>
      </c>
    </row>
    <row r="81" customFormat="false" ht="12.75" hidden="false" customHeight="false" outlineLevel="0" collapsed="false">
      <c r="M81" s="1" t="n">
        <v>360</v>
      </c>
      <c r="N81" s="54" t="n">
        <f aca="false">(PI()^2*I$2*COS(PI()*M81/180)/900+SQRT(2)*PI()^2*I$2^2*(4*(2*J$2^2-I$2^2)*COS(PI()*M81/90)+I$2^2*(COS(PI()*M81/45)+3))/(3600*(I$2^2*COS(PI()*M81/90)+2*J$2^2-I$2^2)^(3/2)))/N$7</f>
        <v>1</v>
      </c>
      <c r="O81" s="54"/>
      <c r="P81" s="54" t="n">
        <f aca="false">N81-COS(M81*PI()/180)*H$2/100/N$6</f>
        <v>0.606453588784548</v>
      </c>
      <c r="Q81" s="54" t="n">
        <f aca="false">SIN(M81*PI()/180)*H$2/100/N$6</f>
        <v>-9.63910705621862E-017</v>
      </c>
      <c r="R81" s="54" t="n">
        <f aca="false">SQRT(SUMSQ(P81,Q81))</f>
        <v>0.606453588784548</v>
      </c>
      <c r="S81" s="54" t="n">
        <f aca="false">(R81-R80)/R81*100</f>
        <v>0.594646988692695</v>
      </c>
      <c r="T81" s="54" t="n">
        <f aca="false">DEGREES(ATAN2(P81,Q81))</f>
        <v>-9.10671752644709E-015</v>
      </c>
      <c r="U81" s="54" t="n">
        <f aca="false">IF(DEGREES(ATAN2(P81,Q81))&lt;0,360+DEGREES(ATAN2(P81,Q81)),DEGREES(ATAN2(P81,Q81)))</f>
        <v>360</v>
      </c>
      <c r="V81" s="54"/>
      <c r="W81" s="41" t="n">
        <f aca="false">R81*5+W80</f>
        <v>149.647328777335</v>
      </c>
      <c r="Y81" s="54" t="n">
        <f aca="false">N81-COS(M81*PI()/180)*H$7/100/N$6</f>
        <v>0.212907177569096</v>
      </c>
      <c r="Z81" s="54" t="n">
        <f aca="false">SIN(M81*PI()/180)*H$7/100/N$6</f>
        <v>-1.92782141124372E-016</v>
      </c>
      <c r="AA81" s="54" t="n">
        <f aca="false">SQRT(SUMSQ(Y81,Z81))</f>
        <v>0.212907177569096</v>
      </c>
      <c r="AB81" s="54" t="n">
        <f aca="false">(AA81-AA80)/AA81*100</f>
        <v>-3.68430960123618</v>
      </c>
      <c r="AC81" s="54" t="n">
        <f aca="false">DEGREES(ATAN2(Y81,Z81))</f>
        <v>-5.1879899860761E-014</v>
      </c>
      <c r="AD81" s="54" t="n">
        <f aca="false">IF(DEGREES(ATAN2(Y81,Z81))&lt;0,360+DEGREES(ATAN2(Y81,Z81)),DEGREES(ATAN2(Y81,Z81)))</f>
        <v>360</v>
      </c>
      <c r="AE81" s="54"/>
      <c r="AF81" s="41" t="n">
        <f aca="false">AA81*5+AF80</f>
        <v>195.183168462935</v>
      </c>
      <c r="AH81" s="41" t="n">
        <v>1</v>
      </c>
    </row>
  </sheetData>
  <printOptions headings="false" gridLines="false" gridLinesSet="true" horizontalCentered="true" verticalCentered="false"/>
  <pageMargins left="0.7875" right="0.7875"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7" man="true" max="16383" min="0"/>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LibreOffice/24.8.4.2$Windows_X86_64 LibreOffice_project/bb3cfa12c7b1bf994ecc5649a80400d06cd71002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2003-03-20T23:59:31Z</dcterms:created>
  <dc:creator>Christian Mintel</dc:creator>
  <dc:description/>
  <dc:language>de-DE</dc:language>
  <cp:lastModifiedBy>Christian Mintel</cp:lastModifiedBy>
  <cp:lastPrinted>2007-12-10T23:42:04Z</cp:lastPrinted>
  <dcterms:modified xsi:type="dcterms:W3CDTF">2012-01-03T01:38:32Z</dcterms:modified>
  <cp:revision>0</cp:revision>
  <dc:subject/>
  <dc:title>Kurbeltrieb und Massenausgleich</dc:title>
</cp:coreProperties>
</file>