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5.xml.rels" ContentType="application/vnd.openxmlformats-package.relationship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_rels/drawing1.xml.rels" ContentType="application/vnd.openxmlformats-package.relationship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KW" sheetId="1" state="visible" r:id="rId3"/>
    <sheet name="Motorrad" sheetId="2" state="visible" r:id="rId4"/>
    <sheet name="ETRTO Radial" sheetId="3" state="visible" r:id="rId5"/>
    <sheet name="ETRTO Diagonal" sheetId="4" state="visible" r:id="rId6"/>
    <sheet name="Normfelgen und Profile" sheetId="5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Unbekannter Autor</author>
  </authors>
  <commentList>
    <comment ref="A161" authorId="0">
      <text>
        <r>
          <rPr>
            <sz val="10"/>
            <rFont val="Arial"/>
            <family val="2"/>
          </rPr>
          <t xml:space="preserve">Hier können Werte für Reifen eingegeben werden, die nicht in der Liste enthalten sind.</t>
        </r>
      </text>
    </comment>
    <comment ref="D2" authorId="0">
      <text>
        <r>
          <rPr>
            <sz val="10"/>
            <rFont val="Arial"/>
            <family val="2"/>
          </rPr>
          <t xml:space="preserve">Der hier angegebene Abrollumfang nach ETRTO kann von Herstellerangaben abweichen.  Die Abweichungen sind i. A. kleiner als 0,1%, so dass sie für die Angleichung von Tachos keine Rolle spielen.
</t>
        </r>
      </text>
    </comment>
    <comment ref="E2" authorId="0">
      <text>
        <r>
          <rPr>
            <sz val="10"/>
            <rFont val="Arial"/>
            <family val="2"/>
          </rPr>
          <t xml:space="preserve">Grenzwerte für die StVZO ohne Tachoangleichung</t>
        </r>
      </text>
    </comment>
    <comment ref="F2" authorId="0">
      <text>
        <r>
          <rPr>
            <sz val="10"/>
            <rFont val="Arial"/>
            <family val="2"/>
          </rPr>
          <t xml:space="preserve">Grenzwerte für die StVZO ohne Tachoangleichung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Unbekannter Autor</author>
  </authors>
  <commentList>
    <comment ref="F2" authorId="0">
      <text>
        <r>
          <rPr>
            <sz val="10"/>
            <rFont val="Arial"/>
            <family val="2"/>
          </rPr>
          <t xml:space="preserve">Dies ist der Mittelwert der Abweichung von d*Pi und Udyn</t>
        </r>
      </text>
    </comment>
    <comment ref="G2" authorId="0">
      <text>
        <r>
          <rPr>
            <sz val="10"/>
            <rFont val="Arial"/>
            <family val="2"/>
          </rPr>
          <t xml:space="preserve">Grenzwerte für StVZO ohne Tachoangleichung</t>
        </r>
      </text>
    </comment>
    <comment ref="H2" authorId="0">
      <text>
        <r>
          <rPr>
            <sz val="10"/>
            <rFont val="Arial"/>
            <family val="2"/>
          </rPr>
          <t xml:space="preserve">Grenzwerte für StVZO ohne Tachoangleichung</t>
        </r>
      </text>
    </comment>
  </commentList>
</comments>
</file>

<file path=xl/sharedStrings.xml><?xml version="1.0" encoding="utf-8"?>
<sst xmlns="http://schemas.openxmlformats.org/spreadsheetml/2006/main" count="519" uniqueCount="220">
  <si>
    <t xml:space="preserve">Sortiert nach Breite</t>
  </si>
  <si>
    <t xml:space="preserve">Sortiert nach
Abrollumfang</t>
  </si>
  <si>
    <t xml:space="preserve">Grenzwerte für den Abrollumfang</t>
  </si>
  <si>
    <t xml:space="preserve">Breite</t>
  </si>
  <si>
    <t xml:space="preserve">Serie</t>
  </si>
  <si>
    <t xml:space="preserve">Felge</t>
  </si>
  <si>
    <t xml:space="preserve">Abroll-
umfang</t>
  </si>
  <si>
    <t xml:space="preserve">-4%</t>
  </si>
  <si>
    <t xml:space="preserve">+1%</t>
  </si>
  <si>
    <t xml:space="preserve">nach StVZO ohne Tachoangleichung
+1% -4%</t>
  </si>
  <si>
    <t xml:space="preserve">ETRTO
+1,5% -2,5%</t>
  </si>
  <si>
    <t xml:space="preserve">IRTO
Abrollumfang ±3%
Breite ±4%</t>
  </si>
  <si>
    <t xml:space="preserve">Abroll-
umfang
(Conti)</t>
  </si>
  <si>
    <t xml:space="preserve">Abroll-
umfang
gerechnet</t>
  </si>
  <si>
    <t xml:space="preserve">Abrollumfang +1% -4%
Grenzwerte für StVZO ohne Tachoangleichung</t>
  </si>
  <si>
    <t xml:space="preserve">Abrollumfang +1,5% -2,5%
(ETRTO)</t>
  </si>
  <si>
    <t xml:space="preserve">Abrollumfang ±3%
Breite ±4%
(IRTO)</t>
  </si>
  <si>
    <r>
      <rPr>
        <sz val="10"/>
        <rFont val="Arial"/>
        <family val="0"/>
        <charset val="1"/>
      </rPr>
      <t xml:space="preserve">Für Motocrossreifen gibt es zwei verschiedene Messmethoden. An Reifen mit Straßenzulassung wird die Breite gemäß ECE R 75 ohne Profilanteil gemessen (Maß S nach ETRTO).
Für nicht zulassungsfähige Reifen kann die Reifenbreite auch inklusive Profil angegeben werden (Maß S</t>
    </r>
    <r>
      <rPr>
        <vertAlign val="subscript"/>
        <sz val="10"/>
        <rFont val="Arial"/>
        <family val="2"/>
        <charset val="1"/>
      </rPr>
      <t xml:space="preserve">G</t>
    </r>
    <r>
      <rPr>
        <sz val="10"/>
        <rFont val="Arial"/>
        <family val="0"/>
        <charset val="1"/>
      </rPr>
      <t xml:space="preserve"> nach ETRTO). Diese Reifen müssen mit der Kennzeichnung "Not for Highway Service" versehen werden.
Durch die unterschiedlichen Messmethoden ergibt sich auch ein anderer Wert für das Querschnittsverhältnis.</t>
    </r>
  </si>
  <si>
    <t xml:space="preserve">Not for Highway Service</t>
  </si>
  <si>
    <t xml:space="preserve">Nach ECE R75</t>
  </si>
  <si>
    <t xml:space="preserve">120/90-18</t>
  </si>
  <si>
    <t xml:space="preserve">100/100-18</t>
  </si>
  <si>
    <t xml:space="preserve">130/80-18</t>
  </si>
  <si>
    <t xml:space="preserve">110/100-18</t>
  </si>
  <si>
    <t xml:space="preserve">140/80-18</t>
  </si>
  <si>
    <t xml:space="preserve">120/80-19</t>
  </si>
  <si>
    <t xml:space="preserve">100/90-19</t>
  </si>
  <si>
    <t xml:space="preserve">130/70-19</t>
  </si>
  <si>
    <t xml:space="preserve">110/90-19</t>
  </si>
  <si>
    <t xml:space="preserve">90/90-21</t>
  </si>
  <si>
    <t xml:space="preserve">80/100-21</t>
  </si>
  <si>
    <t xml:space="preserve">Technik Motorradreifen</t>
  </si>
  <si>
    <t xml:space="preserve">Rim diameter code 13 and above, Millimetric '50' to '70' series (Radial)</t>
  </si>
  <si>
    <t xml:space="preserve">TYRE SIZE</t>
  </si>
  <si>
    <t xml:space="preserve">MEASURING</t>
  </si>
  <si>
    <t xml:space="preserve">TYRE DIMENSIONS (mm)</t>
  </si>
  <si>
    <t xml:space="preserve">LOAD</t>
  </si>
  <si>
    <t xml:space="preserve">INFALTION</t>
  </si>
  <si>
    <t xml:space="preserve">DESIGNATION</t>
  </si>
  <si>
    <t xml:space="preserve">RIM WIDTH</t>
  </si>
  <si>
    <t xml:space="preserve">CAPACITY</t>
  </si>
  <si>
    <t xml:space="preserve">PRESSURE</t>
  </si>
  <si>
    <t xml:space="preserve">CODE</t>
  </si>
  <si>
    <t xml:space="preserve">(kg)</t>
  </si>
  <si>
    <t xml:space="preserve">(bar)</t>
  </si>
  <si>
    <t xml:space="preserve">DESIGN</t>
  </si>
  <si>
    <t xml:space="preserve">MAXIMUM IN SERVICE</t>
  </si>
  <si>
    <t xml:space="preserve">Load index</t>
  </si>
  <si>
    <t xml:space="preserve">Section</t>
  </si>
  <si>
    <t xml:space="preserve">Overall</t>
  </si>
  <si>
    <t xml:space="preserve">Overall width</t>
  </si>
  <si>
    <t xml:space="preserve">Overall diameter</t>
  </si>
  <si>
    <t xml:space="preserve">Centrifugal</t>
  </si>
  <si>
    <t xml:space="preserve">Width</t>
  </si>
  <si>
    <t xml:space="preserve">diameter</t>
  </si>
  <si>
    <t xml:space="preserve">radius</t>
  </si>
  <si>
    <t xml:space="preserve">Std</t>
  </si>
  <si>
    <t xml:space="preserve">Reinf,</t>
  </si>
  <si>
    <t xml:space="preserve">Types</t>
  </si>
  <si>
    <t xml:space="preserve">Reinf</t>
  </si>
  <si>
    <t xml:space="preserve">A-B-C</t>
  </si>
  <si>
    <t xml:space="preserve">A-B</t>
  </si>
  <si>
    <t xml:space="preserve">C</t>
  </si>
  <si>
    <t xml:space="preserve">Millimetric '50' series</t>
  </si>
  <si>
    <t xml:space="preserve">180/50 R 17</t>
  </si>
  <si>
    <t xml:space="preserve">--</t>
  </si>
  <si>
    <t xml:space="preserve">5,5</t>
  </si>
  <si>
    <t xml:space="preserve">*</t>
  </si>
  <si>
    <t xml:space="preserve">180/50 R 18</t>
  </si>
  <si>
    <t xml:space="preserve">Standard</t>
  </si>
  <si>
    <t xml:space="preserve">190/50 R 17</t>
  </si>
  <si>
    <t xml:space="preserve">2,3</t>
  </si>
  <si>
    <t xml:space="preserve">200/50 R 17</t>
  </si>
  <si>
    <t xml:space="preserve">6,25</t>
  </si>
  <si>
    <t xml:space="preserve">Millimetric '55' series</t>
  </si>
  <si>
    <t xml:space="preserve">150/55 R 18</t>
  </si>
  <si>
    <t xml:space="preserve">4,5</t>
  </si>
  <si>
    <t xml:space="preserve">180/55 R 17</t>
  </si>
  <si>
    <t xml:space="preserve">180/55 R 18</t>
  </si>
  <si>
    <t xml:space="preserve">Millimetric '60' series</t>
  </si>
  <si>
    <t xml:space="preserve">120/60 R 17</t>
  </si>
  <si>
    <t xml:space="preserve">3,5</t>
  </si>
  <si>
    <t xml:space="preserve">120/60 R 18</t>
  </si>
  <si>
    <t xml:space="preserve">130/60 R 16</t>
  </si>
  <si>
    <t xml:space="preserve">130/60 R 17</t>
  </si>
  <si>
    <t xml:space="preserve">130/60 R 18</t>
  </si>
  <si>
    <t xml:space="preserve">140/60 R 17</t>
  </si>
  <si>
    <t xml:space="preserve">140/60 R 18</t>
  </si>
  <si>
    <t xml:space="preserve">150/60 R 17</t>
  </si>
  <si>
    <t xml:space="preserve">150/60 R 18</t>
  </si>
  <si>
    <t xml:space="preserve">Reinforced</t>
  </si>
  <si>
    <t xml:space="preserve">160/60 R 16</t>
  </si>
  <si>
    <t xml:space="preserve">2,8</t>
  </si>
  <si>
    <t xml:space="preserve">160/60 R 17</t>
  </si>
  <si>
    <t xml:space="preserve">160/60 R 18</t>
  </si>
  <si>
    <t xml:space="preserve">170/60 R 17</t>
  </si>
  <si>
    <t xml:space="preserve">170/60 R 18</t>
  </si>
  <si>
    <t xml:space="preserve">180/60 R 17</t>
  </si>
  <si>
    <t xml:space="preserve">Millimetric '70' series</t>
  </si>
  <si>
    <t xml:space="preserve">100/70 R 17</t>
  </si>
  <si>
    <t xml:space="preserve">2,75</t>
  </si>
  <si>
    <t xml:space="preserve">110/70 R 17</t>
  </si>
  <si>
    <t xml:space="preserve">110/70 R 18</t>
  </si>
  <si>
    <t xml:space="preserve">120/70 R 17</t>
  </si>
  <si>
    <t xml:space="preserve">130/70 R 16</t>
  </si>
  <si>
    <t xml:space="preserve">130/70 R 17</t>
  </si>
  <si>
    <t xml:space="preserve">130/70 R 18</t>
  </si>
  <si>
    <t xml:space="preserve">140/70 R 17</t>
  </si>
  <si>
    <t xml:space="preserve">140/70 R 18</t>
  </si>
  <si>
    <t xml:space="preserve">150/70 R 17</t>
  </si>
  <si>
    <t xml:space="preserve">150/70 R 18</t>
  </si>
  <si>
    <t xml:space="preserve">160/70 R 16</t>
  </si>
  <si>
    <t xml:space="preserve">* See the corresponding sizes in diagonal construction</t>
  </si>
  <si>
    <t xml:space="preserve">Rim diameter code 13 and above, Millimetric '55' to '70' series (Diagonal and bias belted)</t>
  </si>
  <si>
    <t xml:space="preserve">TYRE SIZE
DESIGNATION</t>
  </si>
  <si>
    <t xml:space="preserve">radius (1)</t>
  </si>
  <si>
    <t xml:space="preserve">Up to</t>
  </si>
  <si>
    <t xml:space="preserve">km/h</t>
  </si>
  <si>
    <t xml:space="preserve">180/55 - 17</t>
  </si>
  <si>
    <t xml:space="preserve">180/55 - 18</t>
  </si>
  <si>
    <t xml:space="preserve">130/60- 17</t>
  </si>
  <si>
    <t xml:space="preserve">130/60 - 18</t>
  </si>
  <si>
    <t xml:space="preserve">140/60 - 18</t>
  </si>
  <si>
    <t xml:space="preserve">150/60 - 18</t>
  </si>
  <si>
    <t xml:space="preserve">160/60 - 17</t>
  </si>
  <si>
    <t xml:space="preserve">160/60 - 18</t>
  </si>
  <si>
    <t xml:space="preserve">170/60 - 17</t>
  </si>
  <si>
    <t xml:space="preserve">170/60 - 18</t>
  </si>
  <si>
    <t xml:space="preserve">80/70 - 16</t>
  </si>
  <si>
    <t xml:space="preserve">2,15</t>
  </si>
  <si>
    <t xml:space="preserve">100/70 - 17</t>
  </si>
  <si>
    <t xml:space="preserve">110/70 - 18</t>
  </si>
  <si>
    <t xml:space="preserve">120/70 - 16</t>
  </si>
  <si>
    <t xml:space="preserve">120/70 - 17</t>
  </si>
  <si>
    <t xml:space="preserve">120/70 - 18</t>
  </si>
  <si>
    <t xml:space="preserve">130/70 - 16</t>
  </si>
  <si>
    <t xml:space="preserve">130/70 - 17</t>
  </si>
  <si>
    <t xml:space="preserve">130/70 - 18</t>
  </si>
  <si>
    <t xml:space="preserve">140/70 - 17</t>
  </si>
  <si>
    <t xml:space="preserve">140/70 - 18</t>
  </si>
  <si>
    <t xml:space="preserve">150/70 - 17</t>
  </si>
  <si>
    <t xml:space="preserve">150/70 - 18</t>
  </si>
  <si>
    <t xml:space="preserve">160/70 - 16</t>
  </si>
  <si>
    <t xml:space="preserve">160/70 - 17</t>
  </si>
  <si>
    <t xml:space="preserve">160/70 - 18</t>
  </si>
  <si>
    <t xml:space="preserve">170/70 - 15 M/C</t>
  </si>
  <si>
    <t xml:space="preserve">(1) Maximum dynamic radius (caused by centrifugal force) related to the maximum speed of the vehicle, For vehicles having maximum speeds in excess of 210 km/h, consult the tyre manufacturer,</t>
  </si>
  <si>
    <t xml:space="preserve">Rim diameter code 13 and above</t>
  </si>
  <si>
    <t xml:space="preserve">NOMINAL</t>
  </si>
  <si>
    <t xml:space="preserve">PERMITTED RIMS</t>
  </si>
  <si>
    <t xml:space="preserve">SECTION</t>
  </si>
  <si>
    <t xml:space="preserve">WIDTH</t>
  </si>
  <si>
    <t xml:space="preserve">(mm)</t>
  </si>
  <si>
    <t xml:space="preserve">Cylindrical bead</t>
  </si>
  <si>
    <t xml:space="preserve">7 tapered bead</t>
  </si>
  <si>
    <t xml:space="preserve">Seat rims</t>
  </si>
  <si>
    <t xml:space="preserve">1.20, 1.35</t>
  </si>
  <si>
    <t xml:space="preserve">27, 30.5, 34</t>
  </si>
  <si>
    <t xml:space="preserve">1.20, 1.35, 1.50, 1.60</t>
  </si>
  <si>
    <t xml:space="preserve">27, 30.5,34, 36</t>
  </si>
  <si>
    <t xml:space="preserve">(1.20), 1.35, 1.50, 1.60, 1.85</t>
  </si>
  <si>
    <t xml:space="preserve">30.5, 34 38</t>
  </si>
  <si>
    <t xml:space="preserve">(1.35), 1.50, 1.60, 1.85</t>
  </si>
  <si>
    <t xml:space="preserve">34, 38</t>
  </si>
  <si>
    <t xml:space="preserve">(1.50), 1.60, 1.85, 2.15</t>
  </si>
  <si>
    <t xml:space="preserve">(1.60), 1.85, 2.15</t>
  </si>
  <si>
    <t xml:space="preserve">(1) Only cylindrical bead seat and MT rims are permitted for small cubic capacity motorcycles upto 100 km/h</t>
  </si>
  <si>
    <t xml:space="preserve">(2) Rims shown in brackets and 7 tapered bead seat rims are permitted only for mopeds with maximum speed up to 50 km/h</t>
  </si>
  <si>
    <t xml:space="preserve">TYRE NOMINAL SECTION</t>
  </si>
  <si>
    <t xml:space="preserve">WIDTH / WIDTH CODE</t>
  </si>
  <si>
    <t xml:space="preserve">(1) (2) (3)</t>
  </si>
  <si>
    <t xml:space="preserve">Code designated and low section series - Diagonal</t>
  </si>
  <si>
    <t xml:space="preserve">1.35, 1.50, 1.60</t>
  </si>
  <si>
    <t xml:space="preserve">1.50, 1.60, 1.85, MT1.85</t>
  </si>
  <si>
    <t xml:space="preserve">1.60, 1.85, 2.15, MT1.85, MT2.15</t>
  </si>
  <si>
    <t xml:space="preserve">3.25/3.50/3.75</t>
  </si>
  <si>
    <t xml:space="preserve">1.85, 2.15, MT1.85, MT2.15, MT2.50</t>
  </si>
  <si>
    <t xml:space="preserve">4.00/4.10/4.25</t>
  </si>
  <si>
    <t xml:space="preserve">2.15, 2.50, 2.75, MT2.15, MT2.50, MT2.75, MT3.00</t>
  </si>
  <si>
    <t xml:space="preserve">4.50/4.60</t>
  </si>
  <si>
    <t xml:space="preserve">2.15, 2.50, 2.75, MT2.15, MT2.75, MT3.00</t>
  </si>
  <si>
    <t xml:space="preserve">MT3.00, MT3.50 *</t>
  </si>
  <si>
    <t xml:space="preserve">2.50, 2.75, MT2.50, MT2.75, MT3.00, MT3.50 *</t>
  </si>
  <si>
    <t xml:space="preserve">'50' and '55' millimetric series - Radial, Diagonal and bias-belted</t>
  </si>
  <si>
    <t xml:space="preserve">MT4.50, MT5.00</t>
  </si>
  <si>
    <t xml:space="preserve">MT5.50, MT6.00</t>
  </si>
  <si>
    <t xml:space="preserve">MT6.00, MT6.25, MT6.50</t>
  </si>
  <si>
    <t xml:space="preserve">'60' and '70' millimetric series - Radial, Diagonal and bias-belted</t>
  </si>
  <si>
    <t xml:space="preserve">(1.85), 2.15, 2.50, (MT1.85), MT2.15, MT2.50</t>
  </si>
  <si>
    <t xml:space="preserve">(2.50), (MT2.50), 2.75, MT2.75, MT3.00</t>
  </si>
  <si>
    <t xml:space="preserve">(2.75), (MT2.75), MT3.00, MT3.50</t>
  </si>
  <si>
    <t xml:space="preserve">(MT3.00), MT3.50, MT3.75</t>
  </si>
  <si>
    <t xml:space="preserve">(MT3.00), MT3.50, MT3.75, MT4.00</t>
  </si>
  <si>
    <t xml:space="preserve">(MT3.50), (MT3.75), MT4.00, MT4.50</t>
  </si>
  <si>
    <t xml:space="preserve">(MT3.75), (MT4.00), MT4.50, MT5.00</t>
  </si>
  <si>
    <t xml:space="preserve">(MT4.00), MT4.50, MT5.00, MT5.50</t>
  </si>
  <si>
    <t xml:space="preserve">MT5.00, MT5.50</t>
  </si>
  <si>
    <t xml:space="preserve">'80', '90' and '100' millimetric series - Radial, Diagonal and bias-belted</t>
  </si>
  <si>
    <t xml:space="preserve">1.40, 1.50, 1.60, 1.85, MT1.85</t>
  </si>
  <si>
    <t xml:space="preserve">1.85, 2.15, 2.50, MT1.85, MT2.15, MT2.50</t>
  </si>
  <si>
    <t xml:space="preserve">2.15, 2.50, 2.75, MT2.15, MT2.50, MT2.75</t>
  </si>
  <si>
    <t xml:space="preserve">2.50, 2.75, MT2.50, MT2.75, MT3.00</t>
  </si>
  <si>
    <t xml:space="preserve">2.75, MT2.75, MT3.00, MT3.50, MT3.75</t>
  </si>
  <si>
    <t xml:space="preserve">MT3.00, MT3.50, MT3.75, MT4.00</t>
  </si>
  <si>
    <t xml:space="preserve">MT3.50, MT3.75, MT4.00, MT4.50</t>
  </si>
  <si>
    <t xml:space="preserve">* For tyre sizes 130/90-16, 5.00-16, a 3.00D rim is permitted for motrcycles with a maximum speed up to 150 km/h.</t>
  </si>
  <si>
    <t xml:space="preserve">(1) Recommended rims are the measuring rims.</t>
  </si>
  <si>
    <t xml:space="preserve">(2) For special applications consult the tyre manufacturer</t>
  </si>
  <si>
    <t xml:space="preserve">(3) Either cylindrical bead seat or MT 5 tapered rims. Motorcycle tyres shall not be mounted on rims designed for other types of service tyres (e.g. passenger car or agricultural tyres).</t>
  </si>
  <si>
    <t xml:space="preserve">(4) Rims shown in brackets permitted only for tyres of diagonal construction</t>
  </si>
  <si>
    <t xml:space="preserve">Tread profiles</t>
  </si>
  <si>
    <t xml:space="preserve">The following sketches showing different basic tread profiles are given for information only.</t>
  </si>
  <si>
    <t xml:space="preserve">S = Tyre section width</t>
  </si>
  <si>
    <t xml:space="preserve">SG = Tyre overall diameter</t>
  </si>
  <si>
    <t xml:space="preserve">RM =Measuring rim width</t>
  </si>
  <si>
    <r>
      <rPr>
        <sz val="9"/>
        <color rgb="FF000000"/>
        <rFont val="Verdana"/>
        <family val="2"/>
        <charset val="1"/>
      </rPr>
      <t xml:space="preserve">Type </t>
    </r>
    <r>
      <rPr>
        <b val="true"/>
        <sz val="9"/>
        <color rgb="FF000000"/>
        <rFont val="Verdana"/>
        <family val="2"/>
        <charset val="1"/>
      </rPr>
      <t xml:space="preserve">A</t>
    </r>
    <r>
      <rPr>
        <sz val="9"/>
        <color rgb="FF000000"/>
        <rFont val="Verdana"/>
        <family val="2"/>
        <charset val="1"/>
      </rPr>
      <t xml:space="preserve"> is commonly adopted for normal highway service types.</t>
    </r>
  </si>
  <si>
    <r>
      <rPr>
        <sz val="9"/>
        <color rgb="FF000000"/>
        <rFont val="Verdana"/>
        <family val="2"/>
        <charset val="1"/>
      </rPr>
      <t xml:space="preserve">Type </t>
    </r>
    <r>
      <rPr>
        <b val="true"/>
        <sz val="9"/>
        <color rgb="FF000000"/>
        <rFont val="Verdana"/>
        <family val="2"/>
        <charset val="1"/>
      </rPr>
      <t xml:space="preserve">B</t>
    </r>
    <r>
      <rPr>
        <sz val="9"/>
        <color rgb="FF000000"/>
        <rFont val="Verdana"/>
        <family val="2"/>
        <charset val="1"/>
      </rPr>
      <t xml:space="preserve"> is commonly adopted for special high speed tires.</t>
    </r>
  </si>
  <si>
    <r>
      <rPr>
        <sz val="9"/>
        <color rgb="FF000000"/>
        <rFont val="Verdana"/>
        <family val="2"/>
        <charset val="1"/>
      </rPr>
      <t xml:space="preserve">Type </t>
    </r>
    <r>
      <rPr>
        <b val="true"/>
        <sz val="9"/>
        <color rgb="FF000000"/>
        <rFont val="Verdana"/>
        <family val="2"/>
        <charset val="1"/>
      </rPr>
      <t xml:space="preserve">C</t>
    </r>
    <r>
      <rPr>
        <sz val="9"/>
        <color rgb="FF000000"/>
        <rFont val="Verdana"/>
        <family val="2"/>
        <charset val="1"/>
      </rPr>
      <t xml:space="preserve"> is commonly adopted for tyres used in-and-off the road service.</t>
    </r>
  </si>
  <si>
    <r>
      <rPr>
        <sz val="9"/>
        <color rgb="FF000000"/>
        <rFont val="Verdana"/>
        <family val="2"/>
        <charset val="1"/>
      </rPr>
      <t xml:space="preserve">Type </t>
    </r>
    <r>
      <rPr>
        <b val="true"/>
        <sz val="9"/>
        <color rgb="FF000000"/>
        <rFont val="Verdana"/>
        <family val="2"/>
        <charset val="1"/>
      </rPr>
      <t xml:space="preserve">D</t>
    </r>
    <r>
      <rPr>
        <sz val="9"/>
        <color rgb="FF000000"/>
        <rFont val="Verdana"/>
        <family val="2"/>
        <charset val="1"/>
      </rPr>
      <t xml:space="preserve"> is commonly adopted for tyres used specifically on off-road service.</t>
    </r>
  </si>
  <si>
    <t xml:space="preserve">The attribution of tread profiles to a type of service is to be considered only by way of an example.
 The choice of a given tread profile for a given tyre depends on the tyre manufacturer only.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</si>
</sst>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@"/>
    <numFmt numFmtId="167" formatCode="0.000"/>
  </numFmts>
  <fonts count="2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FF9900"/>
      <name val="Arial"/>
      <family val="2"/>
      <charset val="1"/>
    </font>
    <font>
      <sz val="10"/>
      <color rgb="FF33339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8000"/>
      <name val="Arial"/>
      <family val="2"/>
      <charset val="1"/>
    </font>
    <font>
      <sz val="10"/>
      <color rgb="FF993300"/>
      <name val="Arial"/>
      <family val="2"/>
      <charset val="1"/>
    </font>
    <font>
      <sz val="10"/>
      <color rgb="FF800080"/>
      <name val="Arial"/>
      <family val="2"/>
      <charset val="1"/>
    </font>
    <font>
      <sz val="10"/>
      <color rgb="FFFF99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5"/>
      <color rgb="FF003366"/>
      <name val="Arial"/>
      <family val="2"/>
      <charset val="1"/>
    </font>
    <font>
      <b val="true"/>
      <sz val="13"/>
      <color rgb="FF003366"/>
      <name val="Arial"/>
      <family val="2"/>
      <charset val="1"/>
    </font>
    <font>
      <b val="true"/>
      <sz val="11"/>
      <color rgb="FF003366"/>
      <name val="Arial"/>
      <family val="2"/>
      <charset val="1"/>
    </font>
    <font>
      <b val="true"/>
      <sz val="18"/>
      <color rgb="FF003366"/>
      <name val="Cambria"/>
      <family val="2"/>
      <charset val="1"/>
    </font>
    <font>
      <sz val="10"/>
      <name val="Arial"/>
      <family val="2"/>
    </font>
    <font>
      <vertAlign val="subscript"/>
      <sz val="10"/>
      <name val="Arial"/>
      <family val="2"/>
      <charset val="1"/>
    </font>
    <font>
      <sz val="9"/>
      <name val="Verdana"/>
      <family val="2"/>
      <charset val="1"/>
    </font>
    <font>
      <b val="true"/>
      <sz val="14"/>
      <color rgb="FF000000"/>
      <name val="Verdana"/>
      <family val="2"/>
      <charset val="1"/>
    </font>
    <font>
      <b val="true"/>
      <sz val="12"/>
      <color rgb="FF000000"/>
      <name val="Verdana"/>
      <family val="2"/>
      <charset val="1"/>
    </font>
    <font>
      <sz val="9"/>
      <color rgb="FF000000"/>
      <name val="Verdana"/>
      <family val="2"/>
      <charset val="1"/>
    </font>
    <font>
      <b val="true"/>
      <sz val="9"/>
      <color rgb="FF000000"/>
      <name val="Verdana"/>
      <family val="2"/>
      <charset val="1"/>
    </font>
    <font>
      <sz val="9"/>
      <color rgb="FF003366"/>
      <name val="Verdana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969696"/>
        <bgColor rgb="FF808080"/>
      </patternFill>
    </fill>
  </fills>
  <borders count="42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1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8" fillId="7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4" applyFont="true" applyBorder="true" applyAlignment="true" applyProtection="false">
      <alignment horizontal="general" vertical="bottom" textRotation="0" wrapText="false" indent="0" shrinkToFit="false"/>
    </xf>
    <xf numFmtId="164" fontId="13" fillId="3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3" borderId="6" applyFont="true" applyBorder="true" applyAlignment="true" applyProtection="false">
      <alignment horizontal="general" vertical="bottom" textRotation="0" wrapText="false" indent="0" shrinkToFit="false"/>
    </xf>
    <xf numFmtId="164" fontId="17" fillId="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9" applyFont="true" applyBorder="tru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6" fontId="0" fillId="0" borderId="13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6" fontId="0" fillId="0" borderId="16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3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0" borderId="3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3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3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41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4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6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6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6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1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6" fillId="0" borderId="2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6" fillId="0" borderId="3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6" fillId="0" borderId="4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7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6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0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6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2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2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kzent1" xfId="20"/>
    <cellStyle name="20% - Akzent2" xfId="21"/>
    <cellStyle name="20% - Akzent3" xfId="22"/>
    <cellStyle name="20% - Akzent4" xfId="23"/>
    <cellStyle name="20% - Akzent5" xfId="24"/>
    <cellStyle name="20% - Akzent6" xfId="25"/>
    <cellStyle name="40% - Akzent1" xfId="26"/>
    <cellStyle name="40% - Akzent2" xfId="27"/>
    <cellStyle name="40% - Akzent3" xfId="28"/>
    <cellStyle name="40% - Akzent4" xfId="29"/>
    <cellStyle name="40% - Akzent5" xfId="30"/>
    <cellStyle name="40% - Akzent6" xfId="31"/>
    <cellStyle name="60% - Akzent1" xfId="32"/>
    <cellStyle name="60% - Akzent2" xfId="33"/>
    <cellStyle name="60% - Akzent3" xfId="34"/>
    <cellStyle name="60% - Akzent4" xfId="35"/>
    <cellStyle name="60% - Akzent5" xfId="36"/>
    <cellStyle name="60% - Akzent6" xfId="37"/>
    <cellStyle name="Akzent1" xfId="38"/>
    <cellStyle name="Akzent2" xfId="39"/>
    <cellStyle name="Akzent3" xfId="40"/>
    <cellStyle name="Akzent4" xfId="41"/>
    <cellStyle name="Akzent5" xfId="42"/>
    <cellStyle name="Akzent6" xfId="43"/>
    <cellStyle name="Ausgabe" xfId="44"/>
    <cellStyle name="Berechnung" xfId="45"/>
    <cellStyle name="Eingabe" xfId="46"/>
    <cellStyle name="Ergebnis 1" xfId="47"/>
    <cellStyle name="Erklärender Text" xfId="48"/>
    <cellStyle name="Gut 1" xfId="49"/>
    <cellStyle name="Neutral 1" xfId="50"/>
    <cellStyle name="Notiz 1" xfId="51"/>
    <cellStyle name="Schlecht 1" xfId="52"/>
    <cellStyle name="Verknüpfte Zelle" xfId="53"/>
    <cellStyle name="Warnender Text" xfId="54"/>
    <cellStyle name="Zelle überprüfen" xfId="55"/>
    <cellStyle name="Überschrift 1 1" xfId="56"/>
    <cellStyle name="Überschrift 2 1" xfId="57"/>
    <cellStyle name="Überschrift 3" xfId="58"/>
    <cellStyle name="Überschrift 4" xfId="59"/>
    <cellStyle name="Überschrift 5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://www.bremspunkt.de/service/reifen/ty-types.jpg" TargetMode="External"/><Relationship Id="rId2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69</xdr:row>
      <xdr:rowOff>0</xdr:rowOff>
    </xdr:from>
    <xdr:to>
      <xdr:col>3</xdr:col>
      <xdr:colOff>546120</xdr:colOff>
      <xdr:row>69</xdr:row>
      <xdr:rowOff>1760400</xdr:rowOff>
    </xdr:to>
    <xdr:pic>
      <xdr:nvPicPr>
        <xdr:cNvPr id="0" name="Picture 1" descr="ty-types">
          <a:hlinkClick r:id="rId1"/>
        </xdr:cNvPr>
        <xdr:cNvPicPr/>
      </xdr:nvPicPr>
      <xdr:blipFill>
        <a:blip r:embed="rId2"/>
        <a:stretch/>
      </xdr:blipFill>
      <xdr:spPr>
        <a:xfrm>
          <a:off x="0" y="14706720"/>
          <a:ext cx="6425640" cy="17604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6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P1" activeCellId="0" sqref="P1"/>
    </sheetView>
  </sheetViews>
  <sheetFormatPr defaultColWidth="11.0546875" defaultRowHeight="12.75" zeroHeight="false" outlineLevelRow="0" outlineLevelCol="0"/>
  <cols>
    <col collapsed="false" customWidth="true" hidden="false" outlineLevel="0" max="1" min="1" style="1" width="3.99"/>
    <col collapsed="false" customWidth="true" hidden="false" outlineLevel="0" max="3" min="2" style="1" width="3.28"/>
    <col collapsed="false" customWidth="true" hidden="false" outlineLevel="0" max="4" min="4" style="1" width="5.71"/>
    <col collapsed="false" customWidth="true" hidden="false" outlineLevel="0" max="6" min="5" style="2" width="4.99"/>
    <col collapsed="false" customWidth="true" hidden="false" outlineLevel="0" max="8" min="8" style="2" width="5.71"/>
    <col collapsed="false" customWidth="true" hidden="false" outlineLevel="0" max="9" min="9" style="1" width="3.99"/>
    <col collapsed="false" customWidth="true" hidden="false" outlineLevel="0" max="12" min="10" style="1" width="3.28"/>
    <col collapsed="false" customWidth="true" hidden="false" outlineLevel="0" max="13" min="13" style="1" width="15.85"/>
    <col collapsed="false" customWidth="true" hidden="false" outlineLevel="0" max="14" min="14" style="3" width="11.85"/>
    <col collapsed="false" customWidth="true" hidden="false" outlineLevel="0" max="15" min="15" style="3" width="16.12"/>
  </cols>
  <sheetData>
    <row r="1" customFormat="false" ht="27" hidden="false" customHeight="true" outlineLevel="0" collapsed="false">
      <c r="A1" s="4" t="s">
        <v>0</v>
      </c>
      <c r="B1" s="4"/>
      <c r="C1" s="4"/>
      <c r="D1" s="4"/>
      <c r="E1" s="4"/>
      <c r="F1" s="4"/>
      <c r="G1" s="5"/>
      <c r="H1" s="6" t="s">
        <v>1</v>
      </c>
      <c r="I1" s="6"/>
      <c r="J1" s="6"/>
      <c r="K1" s="6"/>
      <c r="L1" s="7"/>
      <c r="M1" s="8" t="s">
        <v>2</v>
      </c>
      <c r="N1" s="8"/>
      <c r="O1" s="8"/>
    </row>
    <row r="2" customFormat="false" ht="48.75" hidden="false" customHeight="true" outlineLevel="0" collapsed="false">
      <c r="A2" s="9" t="s">
        <v>3</v>
      </c>
      <c r="B2" s="10" t="s">
        <v>4</v>
      </c>
      <c r="C2" s="10" t="s">
        <v>5</v>
      </c>
      <c r="D2" s="11" t="s">
        <v>6</v>
      </c>
      <c r="E2" s="12" t="s">
        <v>7</v>
      </c>
      <c r="F2" s="13" t="s">
        <v>8</v>
      </c>
      <c r="G2" s="5"/>
      <c r="H2" s="14" t="s">
        <v>6</v>
      </c>
      <c r="I2" s="15" t="s">
        <v>3</v>
      </c>
      <c r="J2" s="15" t="s">
        <v>4</v>
      </c>
      <c r="K2" s="16" t="s">
        <v>5</v>
      </c>
      <c r="L2" s="17"/>
      <c r="M2" s="18" t="s">
        <v>9</v>
      </c>
      <c r="N2" s="18" t="s">
        <v>10</v>
      </c>
      <c r="O2" s="18" t="s">
        <v>11</v>
      </c>
    </row>
    <row r="3" customFormat="false" ht="12.75" hidden="false" customHeight="false" outlineLevel="0" collapsed="false">
      <c r="A3" s="19" t="n">
        <v>135</v>
      </c>
      <c r="B3" s="20" t="n">
        <v>70</v>
      </c>
      <c r="C3" s="20" t="n">
        <v>13</v>
      </c>
      <c r="D3" s="21" t="n">
        <f aca="false">ROUND(((C3*25.4+2*B3/100*A3)*3.05),0)</f>
        <v>1584</v>
      </c>
      <c r="E3" s="22" t="n">
        <f aca="false">D3*0.96</f>
        <v>1520.64</v>
      </c>
      <c r="F3" s="23" t="n">
        <f aca="false">D3*1.01</f>
        <v>1599.84</v>
      </c>
      <c r="H3" s="22" t="n">
        <v>1541</v>
      </c>
      <c r="I3" s="20" t="n">
        <v>175</v>
      </c>
      <c r="J3" s="20" t="n">
        <v>50</v>
      </c>
      <c r="K3" s="24" t="n">
        <v>13</v>
      </c>
      <c r="L3" s="7"/>
    </row>
    <row r="4" customFormat="false" ht="12.75" hidden="false" customHeight="false" outlineLevel="0" collapsed="false">
      <c r="A4" s="25" t="n">
        <v>145</v>
      </c>
      <c r="B4" s="26" t="n">
        <v>65</v>
      </c>
      <c r="C4" s="26" t="n">
        <v>15</v>
      </c>
      <c r="D4" s="21" t="n">
        <f aca="false">ROUND(((C4*25.4+2*B4/100*A4)*3.05),0)</f>
        <v>1737</v>
      </c>
      <c r="E4" s="27" t="n">
        <f aca="false">D4*0.96</f>
        <v>1667.52</v>
      </c>
      <c r="F4" s="28" t="n">
        <f aca="false">D4*1.01</f>
        <v>1754.37</v>
      </c>
      <c r="H4" s="27" t="n">
        <v>1542</v>
      </c>
      <c r="I4" s="26" t="n">
        <v>195</v>
      </c>
      <c r="J4" s="26" t="n">
        <v>45</v>
      </c>
      <c r="K4" s="29" t="n">
        <v>13</v>
      </c>
      <c r="L4" s="7"/>
    </row>
    <row r="5" customFormat="false" ht="12.75" hidden="false" customHeight="false" outlineLevel="0" collapsed="false">
      <c r="A5" s="25" t="n">
        <v>145</v>
      </c>
      <c r="B5" s="26" t="n">
        <v>70</v>
      </c>
      <c r="C5" s="26" t="n">
        <v>13</v>
      </c>
      <c r="D5" s="21" t="n">
        <f aca="false">ROUND(((C5*25.4+2*B5/100*A5)*3.05),0)</f>
        <v>1626</v>
      </c>
      <c r="E5" s="27" t="n">
        <f aca="false">D5*0.96</f>
        <v>1560.96</v>
      </c>
      <c r="F5" s="28" t="n">
        <f aca="false">D5*1.01</f>
        <v>1642.26</v>
      </c>
      <c r="H5" s="27" t="n">
        <v>1584</v>
      </c>
      <c r="I5" s="26" t="n">
        <v>135</v>
      </c>
      <c r="J5" s="26" t="n">
        <v>70</v>
      </c>
      <c r="K5" s="29" t="n">
        <v>13</v>
      </c>
      <c r="L5" s="7"/>
    </row>
    <row r="6" customFormat="false" ht="12.75" hidden="false" customHeight="false" outlineLevel="0" collapsed="false">
      <c r="A6" s="25" t="n">
        <v>155</v>
      </c>
      <c r="B6" s="26" t="n">
        <v>70</v>
      </c>
      <c r="C6" s="26" t="n">
        <v>13</v>
      </c>
      <c r="D6" s="21" t="n">
        <f aca="false">ROUND(((C6*25.4+2*B6/100*A6)*3.05),0)</f>
        <v>1669</v>
      </c>
      <c r="E6" s="27" t="n">
        <f aca="false">D6*0.96</f>
        <v>1602.24</v>
      </c>
      <c r="F6" s="28" t="n">
        <f aca="false">D6*1.01</f>
        <v>1685.69</v>
      </c>
      <c r="H6" s="27" t="n">
        <v>1609</v>
      </c>
      <c r="I6" s="26" t="n">
        <v>215</v>
      </c>
      <c r="J6" s="26" t="n">
        <v>40</v>
      </c>
      <c r="K6" s="29" t="n">
        <v>14</v>
      </c>
      <c r="L6" s="7"/>
      <c r="M6" s="7"/>
    </row>
    <row r="7" customFormat="false" ht="12.75" hidden="false" customHeight="false" outlineLevel="0" collapsed="false">
      <c r="A7" s="25" t="n">
        <v>165</v>
      </c>
      <c r="B7" s="26" t="n">
        <v>60</v>
      </c>
      <c r="C7" s="26" t="n">
        <v>14</v>
      </c>
      <c r="D7" s="21" t="n">
        <f aca="false">ROUND(((C7*25.4+2*B7/100*A7)*3.05),0)</f>
        <v>1688</v>
      </c>
      <c r="E7" s="27" t="n">
        <f aca="false">D7*0.96</f>
        <v>1620.48</v>
      </c>
      <c r="F7" s="28" t="n">
        <f aca="false">D7*1.01</f>
        <v>1704.88</v>
      </c>
      <c r="H7" s="27" t="n">
        <v>1620</v>
      </c>
      <c r="I7" s="26" t="n">
        <v>195</v>
      </c>
      <c r="J7" s="26" t="n">
        <v>45</v>
      </c>
      <c r="K7" s="29" t="n">
        <v>14</v>
      </c>
      <c r="L7" s="7"/>
      <c r="M7" s="7"/>
    </row>
    <row r="8" customFormat="false" ht="12.75" hidden="false" customHeight="false" outlineLevel="0" collapsed="false">
      <c r="A8" s="25" t="n">
        <v>165</v>
      </c>
      <c r="B8" s="26" t="n">
        <v>65</v>
      </c>
      <c r="C8" s="26" t="n">
        <v>13</v>
      </c>
      <c r="D8" s="21" t="n">
        <f aca="false">ROUND(((C8*25.4+2*B8/100*A8)*3.05),0)</f>
        <v>1661</v>
      </c>
      <c r="E8" s="27" t="n">
        <f aca="false">D8*0.96</f>
        <v>1594.56</v>
      </c>
      <c r="F8" s="28" t="n">
        <f aca="false">D8*1.01</f>
        <v>1677.61</v>
      </c>
      <c r="H8" s="27" t="n">
        <v>1625</v>
      </c>
      <c r="I8" s="26" t="n">
        <v>225</v>
      </c>
      <c r="J8" s="26" t="n">
        <v>45</v>
      </c>
      <c r="K8" s="29" t="n">
        <v>13</v>
      </c>
      <c r="L8" s="7"/>
      <c r="M8" s="7"/>
    </row>
    <row r="9" customFormat="false" ht="12.75" hidden="false" customHeight="false" outlineLevel="0" collapsed="false">
      <c r="A9" s="25" t="n">
        <v>165</v>
      </c>
      <c r="B9" s="26" t="n">
        <v>65</v>
      </c>
      <c r="C9" s="26" t="n">
        <v>14</v>
      </c>
      <c r="D9" s="21" t="n">
        <f aca="false">ROUND(((C9*25.4+2*B9/100*A9)*3.05),0)</f>
        <v>1739</v>
      </c>
      <c r="E9" s="27" t="n">
        <f aca="false">D9*0.96</f>
        <v>1669.44</v>
      </c>
      <c r="F9" s="28" t="n">
        <f aca="false">D9*1.01</f>
        <v>1756.39</v>
      </c>
      <c r="H9" s="27" t="n">
        <v>1626</v>
      </c>
      <c r="I9" s="26" t="n">
        <v>145</v>
      </c>
      <c r="J9" s="26" t="n">
        <v>70</v>
      </c>
      <c r="K9" s="29" t="n">
        <v>13</v>
      </c>
      <c r="L9" s="7"/>
      <c r="M9" s="7"/>
    </row>
    <row r="10" customFormat="false" ht="12.75" hidden="false" customHeight="false" outlineLevel="0" collapsed="false">
      <c r="A10" s="25" t="n">
        <v>165</v>
      </c>
      <c r="B10" s="26" t="n">
        <v>70</v>
      </c>
      <c r="C10" s="26" t="n">
        <v>13</v>
      </c>
      <c r="D10" s="21" t="n">
        <f aca="false">ROUND(((C10*25.4+2*B10/100*A10)*3.05),0)</f>
        <v>1712</v>
      </c>
      <c r="E10" s="27" t="n">
        <f aca="false">D10*0.96</f>
        <v>1643.52</v>
      </c>
      <c r="F10" s="28" t="n">
        <f aca="false">D10*1.01</f>
        <v>1729.12</v>
      </c>
      <c r="H10" s="27" t="n">
        <v>1629</v>
      </c>
      <c r="I10" s="26" t="n">
        <v>255</v>
      </c>
      <c r="J10" s="26" t="n">
        <v>35</v>
      </c>
      <c r="K10" s="29" t="n">
        <v>14</v>
      </c>
      <c r="L10" s="7"/>
      <c r="M10" s="7"/>
    </row>
    <row r="11" customFormat="false" ht="12.75" hidden="false" customHeight="false" outlineLevel="0" collapsed="false">
      <c r="A11" s="25" t="n">
        <v>165</v>
      </c>
      <c r="B11" s="26" t="n">
        <v>70</v>
      </c>
      <c r="C11" s="26" t="n">
        <v>14</v>
      </c>
      <c r="D11" s="21" t="n">
        <f aca="false">ROUND(((C11*25.4+2*B11/100*A11)*3.05),0)</f>
        <v>1789</v>
      </c>
      <c r="E11" s="27" t="n">
        <f aca="false">D11*0.96</f>
        <v>1717.44</v>
      </c>
      <c r="F11" s="28" t="n">
        <f aca="false">D11*1.01</f>
        <v>1806.89</v>
      </c>
      <c r="H11" s="27" t="n">
        <v>1632</v>
      </c>
      <c r="I11" s="26" t="n">
        <v>205</v>
      </c>
      <c r="J11" s="26" t="n">
        <v>50</v>
      </c>
      <c r="K11" s="29" t="n">
        <v>13</v>
      </c>
      <c r="L11" s="7"/>
      <c r="M11" s="7"/>
    </row>
    <row r="12" customFormat="false" ht="12.75" hidden="false" customHeight="false" outlineLevel="0" collapsed="false">
      <c r="A12" s="25" t="n">
        <v>175</v>
      </c>
      <c r="B12" s="26" t="n">
        <v>50</v>
      </c>
      <c r="C12" s="26" t="n">
        <v>13</v>
      </c>
      <c r="D12" s="21" t="n">
        <f aca="false">ROUND(((C12*25.4+2*B12/100*A12)*3.05),0)</f>
        <v>1541</v>
      </c>
      <c r="E12" s="27" t="n">
        <f aca="false">D12*0.96</f>
        <v>1479.36</v>
      </c>
      <c r="F12" s="28" t="n">
        <f aca="false">D12*1.01</f>
        <v>1556.41</v>
      </c>
      <c r="H12" s="27" t="n">
        <v>1634</v>
      </c>
      <c r="I12" s="26" t="n">
        <v>225</v>
      </c>
      <c r="J12" s="26" t="n">
        <v>40</v>
      </c>
      <c r="K12" s="29" t="n">
        <v>14</v>
      </c>
      <c r="L12" s="7"/>
      <c r="M12" s="7"/>
    </row>
    <row r="13" customFormat="false" ht="12.75" hidden="false" customHeight="false" outlineLevel="0" collapsed="false">
      <c r="A13" s="25" t="n">
        <v>175</v>
      </c>
      <c r="B13" s="26" t="n">
        <v>55</v>
      </c>
      <c r="C13" s="26" t="n">
        <v>15</v>
      </c>
      <c r="D13" s="21" t="n">
        <f aca="false">ROUND(((C13*25.4+2*B13/100*A13)*3.05),0)</f>
        <v>1749</v>
      </c>
      <c r="E13" s="27" t="n">
        <f aca="false">D13*0.96</f>
        <v>1679.04</v>
      </c>
      <c r="F13" s="28" t="n">
        <f aca="false">D13*1.01</f>
        <v>1766.49</v>
      </c>
      <c r="H13" s="27" t="n">
        <v>1647</v>
      </c>
      <c r="I13" s="26" t="n">
        <v>205</v>
      </c>
      <c r="J13" s="26" t="n">
        <v>45</v>
      </c>
      <c r="K13" s="29" t="n">
        <v>14</v>
      </c>
      <c r="L13" s="7"/>
      <c r="M13" s="7"/>
    </row>
    <row r="14" customFormat="false" ht="12.75" hidden="false" customHeight="false" outlineLevel="0" collapsed="false">
      <c r="A14" s="25" t="n">
        <v>175</v>
      </c>
      <c r="B14" s="26" t="n">
        <v>60</v>
      </c>
      <c r="C14" s="26" t="n">
        <v>13</v>
      </c>
      <c r="D14" s="21" t="n">
        <f aca="false">ROUND(((C14*25.4+2*B14/100*A14)*3.05),0)</f>
        <v>1648</v>
      </c>
      <c r="E14" s="27" t="n">
        <f aca="false">D14*0.96</f>
        <v>1582.08</v>
      </c>
      <c r="F14" s="28" t="n">
        <f aca="false">D14*1.01</f>
        <v>1664.48</v>
      </c>
      <c r="H14" s="27" t="n">
        <v>1648</v>
      </c>
      <c r="I14" s="26" t="n">
        <v>175</v>
      </c>
      <c r="J14" s="26" t="n">
        <v>60</v>
      </c>
      <c r="K14" s="29" t="n">
        <v>13</v>
      </c>
      <c r="L14" s="7"/>
      <c r="M14" s="7"/>
    </row>
    <row r="15" customFormat="false" ht="12.75" hidden="false" customHeight="false" outlineLevel="0" collapsed="false">
      <c r="A15" s="25" t="n">
        <v>175</v>
      </c>
      <c r="B15" s="26" t="n">
        <v>60</v>
      </c>
      <c r="C15" s="26" t="n">
        <v>14</v>
      </c>
      <c r="D15" s="21" t="n">
        <f aca="false">ROUND(((C15*25.4+2*B15/100*A15)*3.05),0)</f>
        <v>1725</v>
      </c>
      <c r="E15" s="27" t="n">
        <f aca="false">D15*0.96</f>
        <v>1656</v>
      </c>
      <c r="F15" s="28" t="n">
        <f aca="false">D15*1.01</f>
        <v>1742.25</v>
      </c>
      <c r="H15" s="27" t="n">
        <v>1649</v>
      </c>
      <c r="I15" s="26" t="n">
        <v>185</v>
      </c>
      <c r="J15" s="26" t="n">
        <v>50</v>
      </c>
      <c r="K15" s="29" t="n">
        <v>14</v>
      </c>
      <c r="L15" s="7"/>
      <c r="M15" s="7"/>
    </row>
    <row r="16" customFormat="false" ht="12.75" hidden="false" customHeight="false" outlineLevel="0" collapsed="false">
      <c r="A16" s="25" t="n">
        <v>175</v>
      </c>
      <c r="B16" s="26" t="n">
        <v>65</v>
      </c>
      <c r="C16" s="26" t="n">
        <v>13</v>
      </c>
      <c r="D16" s="21" t="n">
        <f aca="false">ROUND(((C16*25.4+2*B16/100*A16)*3.05),0)</f>
        <v>1701</v>
      </c>
      <c r="E16" s="27" t="n">
        <f aca="false">D16*0.96</f>
        <v>1632.96</v>
      </c>
      <c r="F16" s="28" t="n">
        <f aca="false">D16*1.01</f>
        <v>1718.01</v>
      </c>
      <c r="H16" s="27" t="n">
        <v>1661</v>
      </c>
      <c r="I16" s="26" t="n">
        <v>165</v>
      </c>
      <c r="J16" s="26" t="n">
        <v>65</v>
      </c>
      <c r="K16" s="29" t="n">
        <v>13</v>
      </c>
      <c r="L16" s="7"/>
      <c r="M16" s="7"/>
    </row>
    <row r="17" customFormat="false" ht="12.75" hidden="false" customHeight="false" outlineLevel="0" collapsed="false">
      <c r="A17" s="25" t="n">
        <v>175</v>
      </c>
      <c r="B17" s="26" t="n">
        <v>65</v>
      </c>
      <c r="C17" s="26" t="n">
        <v>14</v>
      </c>
      <c r="D17" s="21" t="n">
        <f aca="false">ROUND(((C17*25.4+2*B17/100*A17)*3.05),0)</f>
        <v>1778</v>
      </c>
      <c r="E17" s="27" t="n">
        <f aca="false">D17*0.96</f>
        <v>1706.88</v>
      </c>
      <c r="F17" s="28" t="n">
        <f aca="false">D17*1.01</f>
        <v>1795.78</v>
      </c>
      <c r="H17" s="27" t="n">
        <v>1661</v>
      </c>
      <c r="I17" s="26" t="n">
        <v>195</v>
      </c>
      <c r="J17" s="26" t="n">
        <v>55</v>
      </c>
      <c r="K17" s="29" t="n">
        <v>13</v>
      </c>
      <c r="L17" s="7"/>
      <c r="M17" s="7"/>
    </row>
    <row r="18" customFormat="false" ht="12.75" hidden="false" customHeight="false" outlineLevel="0" collapsed="false">
      <c r="A18" s="25" t="n">
        <v>175</v>
      </c>
      <c r="B18" s="26" t="n">
        <v>65</v>
      </c>
      <c r="C18" s="26" t="n">
        <v>15</v>
      </c>
      <c r="D18" s="21" t="n">
        <f aca="false">ROUND(((C18*25.4+2*B18/100*A18)*3.05),0)</f>
        <v>1856</v>
      </c>
      <c r="E18" s="27" t="n">
        <f aca="false">D18*0.96</f>
        <v>1781.76</v>
      </c>
      <c r="F18" s="28" t="n">
        <f aca="false">D18*1.01</f>
        <v>1874.56</v>
      </c>
      <c r="H18" s="27" t="n">
        <v>1669</v>
      </c>
      <c r="I18" s="26" t="n">
        <v>155</v>
      </c>
      <c r="J18" s="26" t="n">
        <v>70</v>
      </c>
      <c r="K18" s="29" t="n">
        <v>13</v>
      </c>
      <c r="L18" s="7"/>
      <c r="M18" s="7"/>
    </row>
    <row r="19" customFormat="false" ht="12.75" hidden="false" customHeight="false" outlineLevel="0" collapsed="false">
      <c r="A19" s="25" t="n">
        <v>175</v>
      </c>
      <c r="B19" s="26" t="n">
        <v>70</v>
      </c>
      <c r="C19" s="26" t="n">
        <v>13</v>
      </c>
      <c r="D19" s="21" t="n">
        <f aca="false">ROUND(((C19*25.4+2*B19/100*A19)*3.05),0)</f>
        <v>1754</v>
      </c>
      <c r="E19" s="27" t="n">
        <f aca="false">D19*0.96</f>
        <v>1683.84</v>
      </c>
      <c r="F19" s="28" t="n">
        <f aca="false">D19*1.01</f>
        <v>1771.54</v>
      </c>
      <c r="H19" s="27" t="n">
        <v>1684</v>
      </c>
      <c r="I19" s="26" t="n">
        <v>185</v>
      </c>
      <c r="J19" s="26" t="n">
        <v>60</v>
      </c>
      <c r="K19" s="29" t="n">
        <v>13</v>
      </c>
      <c r="L19" s="7"/>
      <c r="M19" s="7"/>
    </row>
    <row r="20" customFormat="false" ht="12.75" hidden="false" customHeight="false" outlineLevel="0" collapsed="false">
      <c r="A20" s="25" t="n">
        <v>175</v>
      </c>
      <c r="B20" s="26" t="n">
        <v>70</v>
      </c>
      <c r="C20" s="26" t="n">
        <v>14</v>
      </c>
      <c r="D20" s="21" t="n">
        <f aca="false">ROUND(((C20*25.4+2*B20/100*A20)*3.05),0)</f>
        <v>1832</v>
      </c>
      <c r="E20" s="27" t="n">
        <f aca="false">D20*0.96</f>
        <v>1758.72</v>
      </c>
      <c r="F20" s="28" t="n">
        <f aca="false">D20*1.01</f>
        <v>1850.32</v>
      </c>
      <c r="H20" s="27" t="n">
        <v>1685</v>
      </c>
      <c r="I20" s="26" t="n">
        <v>245</v>
      </c>
      <c r="J20" s="26" t="n">
        <v>35</v>
      </c>
      <c r="K20" s="29" t="n">
        <v>15</v>
      </c>
      <c r="L20" s="7"/>
      <c r="M20" s="7"/>
    </row>
    <row r="21" customFormat="false" ht="12.75" hidden="false" customHeight="false" outlineLevel="0" collapsed="false">
      <c r="A21" s="25" t="n">
        <v>185</v>
      </c>
      <c r="B21" s="26" t="n">
        <v>50</v>
      </c>
      <c r="C21" s="26" t="n">
        <v>14</v>
      </c>
      <c r="D21" s="21" t="n">
        <f aca="false">ROUND(((C21*25.4+2*B21/100*A21)*3.05),0)</f>
        <v>1649</v>
      </c>
      <c r="E21" s="27" t="n">
        <f aca="false">D21*0.96</f>
        <v>1583.04</v>
      </c>
      <c r="F21" s="28" t="n">
        <f aca="false">D21*1.01</f>
        <v>1665.49</v>
      </c>
      <c r="H21" s="27" t="n">
        <v>1687</v>
      </c>
      <c r="I21" s="26" t="n">
        <v>215</v>
      </c>
      <c r="J21" s="26" t="n">
        <v>40</v>
      </c>
      <c r="K21" s="29" t="n">
        <v>15</v>
      </c>
      <c r="L21" s="7"/>
    </row>
    <row r="22" customFormat="false" ht="12.75" hidden="false" customHeight="false" outlineLevel="0" collapsed="false">
      <c r="A22" s="25" t="n">
        <v>185</v>
      </c>
      <c r="B22" s="26" t="n">
        <v>50</v>
      </c>
      <c r="C22" s="26" t="n">
        <v>16</v>
      </c>
      <c r="D22" s="21" t="n">
        <f aca="false">ROUND(((C22*25.4+2*B22/100*A22)*3.05),0)</f>
        <v>1804</v>
      </c>
      <c r="E22" s="27" t="n">
        <f aca="false">D22*0.96</f>
        <v>1731.84</v>
      </c>
      <c r="F22" s="28" t="n">
        <f aca="false">D22*1.01</f>
        <v>1822.04</v>
      </c>
      <c r="H22" s="27" t="n">
        <v>1688</v>
      </c>
      <c r="I22" s="26" t="n">
        <v>165</v>
      </c>
      <c r="J22" s="26" t="n">
        <v>60</v>
      </c>
      <c r="K22" s="29" t="n">
        <v>14</v>
      </c>
      <c r="L22" s="7"/>
    </row>
    <row r="23" customFormat="false" ht="12.75" hidden="false" customHeight="false" outlineLevel="0" collapsed="false">
      <c r="A23" s="25" t="n">
        <v>185</v>
      </c>
      <c r="B23" s="26" t="n">
        <v>55</v>
      </c>
      <c r="C23" s="26" t="n">
        <v>14</v>
      </c>
      <c r="D23" s="21" t="n">
        <f aca="false">ROUND(((C23*25.4+2*B23/100*A23)*3.05),0)</f>
        <v>1705</v>
      </c>
      <c r="E23" s="27" t="n">
        <f aca="false">D23*0.96</f>
        <v>1636.8</v>
      </c>
      <c r="F23" s="28" t="n">
        <f aca="false">D23*1.01</f>
        <v>1722.05</v>
      </c>
      <c r="H23" s="27" t="n">
        <v>1697</v>
      </c>
      <c r="I23" s="26" t="n">
        <v>195</v>
      </c>
      <c r="J23" s="26" t="n">
        <v>45</v>
      </c>
      <c r="K23" s="29" t="n">
        <v>15</v>
      </c>
      <c r="L23" s="7"/>
    </row>
    <row r="24" customFormat="false" ht="12.75" hidden="false" customHeight="false" outlineLevel="0" collapsed="false">
      <c r="A24" s="25" t="n">
        <v>185</v>
      </c>
      <c r="B24" s="26" t="n">
        <v>55</v>
      </c>
      <c r="C24" s="26" t="n">
        <v>15</v>
      </c>
      <c r="D24" s="21" t="n">
        <f aca="false">ROUND(((C24*25.4+2*B24/100*A24)*3.05),0)</f>
        <v>1783</v>
      </c>
      <c r="E24" s="27" t="n">
        <f aca="false">D24*0.96</f>
        <v>1711.68</v>
      </c>
      <c r="F24" s="28" t="n">
        <f aca="false">D24*1.01</f>
        <v>1800.83</v>
      </c>
      <c r="H24" s="27" t="n">
        <v>1699</v>
      </c>
      <c r="I24" s="26" t="n">
        <v>215</v>
      </c>
      <c r="J24" s="26" t="n">
        <v>35</v>
      </c>
      <c r="K24" s="29" t="n">
        <v>16</v>
      </c>
      <c r="L24" s="7"/>
    </row>
    <row r="25" customFormat="false" ht="12.75" hidden="false" customHeight="false" outlineLevel="0" collapsed="false">
      <c r="A25" s="25" t="n">
        <v>185</v>
      </c>
      <c r="B25" s="26" t="n">
        <v>60</v>
      </c>
      <c r="C25" s="26" t="n">
        <v>13</v>
      </c>
      <c r="D25" s="21" t="n">
        <f aca="false">ROUND(((C25*25.4+2*B25/100*A25)*3.05),0)</f>
        <v>1684</v>
      </c>
      <c r="E25" s="27" t="n">
        <f aca="false">D25*0.96</f>
        <v>1616.64</v>
      </c>
      <c r="F25" s="28" t="n">
        <f aca="false">D25*1.01</f>
        <v>1700.84</v>
      </c>
      <c r="H25" s="27" t="n">
        <v>1701</v>
      </c>
      <c r="I25" s="26" t="n">
        <v>175</v>
      </c>
      <c r="J25" s="26" t="n">
        <v>65</v>
      </c>
      <c r="K25" s="29" t="n">
        <v>13</v>
      </c>
      <c r="L25" s="7"/>
    </row>
    <row r="26" customFormat="false" ht="12.75" hidden="false" customHeight="false" outlineLevel="0" collapsed="false">
      <c r="A26" s="25" t="n">
        <v>185</v>
      </c>
      <c r="B26" s="26" t="n">
        <v>60</v>
      </c>
      <c r="C26" s="26" t="n">
        <v>14</v>
      </c>
      <c r="D26" s="21" t="n">
        <f aca="false">ROUND(((C26*25.4+2*B26/100*A26)*3.05),0)</f>
        <v>1762</v>
      </c>
      <c r="E26" s="27" t="n">
        <f aca="false">D26*0.96</f>
        <v>1691.52</v>
      </c>
      <c r="F26" s="28" t="n">
        <f aca="false">D26*1.01</f>
        <v>1779.62</v>
      </c>
      <c r="H26" s="27" t="n">
        <v>1705</v>
      </c>
      <c r="I26" s="26" t="n">
        <v>185</v>
      </c>
      <c r="J26" s="26" t="n">
        <v>55</v>
      </c>
      <c r="K26" s="29" t="n">
        <v>14</v>
      </c>
      <c r="L26" s="7"/>
    </row>
    <row r="27" customFormat="false" ht="12.75" hidden="false" customHeight="false" outlineLevel="0" collapsed="false">
      <c r="A27" s="25" t="n">
        <v>185</v>
      </c>
      <c r="B27" s="26" t="n">
        <v>65</v>
      </c>
      <c r="C27" s="26" t="n">
        <v>14</v>
      </c>
      <c r="D27" s="21" t="n">
        <f aca="false">ROUND(((C27*25.4+2*B27/100*A27)*3.05),0)</f>
        <v>1818</v>
      </c>
      <c r="E27" s="27" t="n">
        <f aca="false">D27*0.96</f>
        <v>1745.28</v>
      </c>
      <c r="F27" s="28" t="n">
        <f aca="false">D27*1.01</f>
        <v>1836.18</v>
      </c>
      <c r="H27" s="27" t="n">
        <v>1712</v>
      </c>
      <c r="I27" s="26" t="n">
        <v>165</v>
      </c>
      <c r="J27" s="26" t="n">
        <v>70</v>
      </c>
      <c r="K27" s="29" t="n">
        <v>13</v>
      </c>
      <c r="L27" s="7"/>
    </row>
    <row r="28" customFormat="false" ht="12.75" hidden="false" customHeight="false" outlineLevel="0" collapsed="false">
      <c r="A28" s="25" t="n">
        <v>185</v>
      </c>
      <c r="B28" s="26" t="n">
        <v>65</v>
      </c>
      <c r="C28" s="26" t="n">
        <v>15</v>
      </c>
      <c r="D28" s="21" t="n">
        <f aca="false">ROUND(((C28*25.4+2*B28/100*A28)*3.05),0)</f>
        <v>1896</v>
      </c>
      <c r="E28" s="27" t="n">
        <f aca="false">D28*0.96</f>
        <v>1820.16</v>
      </c>
      <c r="F28" s="28" t="n">
        <f aca="false">D28*1.01</f>
        <v>1914.96</v>
      </c>
      <c r="H28" s="27" t="n">
        <v>1715</v>
      </c>
      <c r="I28" s="26" t="n">
        <v>195</v>
      </c>
      <c r="J28" s="26" t="n">
        <v>40</v>
      </c>
      <c r="K28" s="29" t="n">
        <v>16</v>
      </c>
      <c r="L28" s="7"/>
    </row>
    <row r="29" customFormat="false" ht="12.75" hidden="false" customHeight="false" outlineLevel="0" collapsed="false">
      <c r="A29" s="25" t="n">
        <v>185</v>
      </c>
      <c r="B29" s="26" t="n">
        <v>70</v>
      </c>
      <c r="C29" s="26" t="n">
        <v>13</v>
      </c>
      <c r="D29" s="21" t="n">
        <f aca="false">ROUND(((C29*25.4+2*B29/100*A29)*3.05),0)</f>
        <v>1797</v>
      </c>
      <c r="E29" s="27" t="n">
        <f aca="false">D29*0.96</f>
        <v>1725.12</v>
      </c>
      <c r="F29" s="28" t="n">
        <f aca="false">D29*1.01</f>
        <v>1814.97</v>
      </c>
      <c r="H29" s="27" t="n">
        <v>1725</v>
      </c>
      <c r="I29" s="26" t="n">
        <v>175</v>
      </c>
      <c r="J29" s="26" t="n">
        <v>60</v>
      </c>
      <c r="K29" s="29" t="n">
        <v>14</v>
      </c>
      <c r="L29" s="7"/>
    </row>
    <row r="30" customFormat="false" ht="12.75" hidden="false" customHeight="false" outlineLevel="0" collapsed="false">
      <c r="A30" s="25" t="n">
        <v>185</v>
      </c>
      <c r="B30" s="26" t="n">
        <v>70</v>
      </c>
      <c r="C30" s="26" t="n">
        <v>14</v>
      </c>
      <c r="D30" s="21" t="n">
        <f aca="false">ROUND(((C30*25.4+2*B30/100*A30)*3.05),0)</f>
        <v>1875</v>
      </c>
      <c r="E30" s="27" t="n">
        <f aca="false">D30*0.96</f>
        <v>1800</v>
      </c>
      <c r="F30" s="28" t="n">
        <f aca="false">D30*1.01</f>
        <v>1893.75</v>
      </c>
      <c r="H30" s="27" t="n">
        <v>1725</v>
      </c>
      <c r="I30" s="26" t="n">
        <v>205</v>
      </c>
      <c r="J30" s="26" t="n">
        <v>45</v>
      </c>
      <c r="K30" s="29" t="n">
        <v>15</v>
      </c>
      <c r="L30" s="7"/>
    </row>
    <row r="31" customFormat="false" ht="12.75" hidden="false" customHeight="false" outlineLevel="0" collapsed="false">
      <c r="A31" s="25" t="n">
        <v>195</v>
      </c>
      <c r="B31" s="26" t="n">
        <v>40</v>
      </c>
      <c r="C31" s="26" t="n">
        <v>16</v>
      </c>
      <c r="D31" s="21" t="n">
        <f aca="false">ROUND(((C31*25.4+2*B31/100*A31)*3.05),0)</f>
        <v>1715</v>
      </c>
      <c r="E31" s="27" t="n">
        <f aca="false">D31*0.96</f>
        <v>1646.4</v>
      </c>
      <c r="F31" s="28" t="n">
        <f aca="false">D31*1.01</f>
        <v>1732.15</v>
      </c>
      <c r="H31" s="27" t="n">
        <v>1737</v>
      </c>
      <c r="I31" s="26" t="n">
        <v>145</v>
      </c>
      <c r="J31" s="26" t="n">
        <v>65</v>
      </c>
      <c r="K31" s="29" t="n">
        <v>15</v>
      </c>
      <c r="L31" s="7"/>
    </row>
    <row r="32" customFormat="false" ht="12.75" hidden="false" customHeight="false" outlineLevel="0" collapsed="false">
      <c r="A32" s="25" t="n">
        <v>195</v>
      </c>
      <c r="B32" s="26" t="n">
        <v>45</v>
      </c>
      <c r="C32" s="26" t="n">
        <v>13</v>
      </c>
      <c r="D32" s="21" t="n">
        <f aca="false">ROUND(((C32*25.4+2*B32/100*A32)*3.05),0)</f>
        <v>1542</v>
      </c>
      <c r="E32" s="27" t="n">
        <f aca="false">D32*0.96</f>
        <v>1480.32</v>
      </c>
      <c r="F32" s="28" t="n">
        <f aca="false">D32*1.01</f>
        <v>1557.42</v>
      </c>
      <c r="H32" s="27" t="n">
        <v>1739</v>
      </c>
      <c r="I32" s="26" t="n">
        <v>165</v>
      </c>
      <c r="J32" s="26" t="n">
        <v>65</v>
      </c>
      <c r="K32" s="29" t="n">
        <v>14</v>
      </c>
      <c r="L32" s="7"/>
    </row>
    <row r="33" customFormat="false" ht="12.75" hidden="false" customHeight="false" outlineLevel="0" collapsed="false">
      <c r="A33" s="25" t="n">
        <v>195</v>
      </c>
      <c r="B33" s="26" t="n">
        <v>45</v>
      </c>
      <c r="C33" s="26" t="n">
        <v>14</v>
      </c>
      <c r="D33" s="21" t="n">
        <f aca="false">ROUND(((C33*25.4+2*B33/100*A33)*3.05),0)</f>
        <v>1620</v>
      </c>
      <c r="E33" s="27" t="n">
        <f aca="false">D33*0.96</f>
        <v>1555.2</v>
      </c>
      <c r="F33" s="28" t="n">
        <f aca="false">D33*1.01</f>
        <v>1636.2</v>
      </c>
      <c r="H33" s="27" t="n">
        <v>1739</v>
      </c>
      <c r="I33" s="26" t="n">
        <v>195</v>
      </c>
      <c r="J33" s="26" t="n">
        <v>55</v>
      </c>
      <c r="K33" s="29" t="n">
        <v>14</v>
      </c>
      <c r="L33" s="7"/>
    </row>
    <row r="34" customFormat="false" ht="12.75" hidden="false" customHeight="false" outlineLevel="0" collapsed="false">
      <c r="A34" s="25" t="n">
        <v>195</v>
      </c>
      <c r="B34" s="26" t="n">
        <v>45</v>
      </c>
      <c r="C34" s="26" t="n">
        <v>15</v>
      </c>
      <c r="D34" s="21" t="n">
        <f aca="false">ROUND(((C34*25.4+2*B34/100*A34)*3.05),0)</f>
        <v>1697</v>
      </c>
      <c r="E34" s="27" t="n">
        <f aca="false">D34*0.96</f>
        <v>1629.12</v>
      </c>
      <c r="F34" s="28" t="n">
        <f aca="false">D34*1.01</f>
        <v>1713.97</v>
      </c>
      <c r="H34" s="27" t="n">
        <v>1749</v>
      </c>
      <c r="I34" s="26" t="n">
        <v>175</v>
      </c>
      <c r="J34" s="26" t="n">
        <v>55</v>
      </c>
      <c r="K34" s="29" t="n">
        <v>15</v>
      </c>
      <c r="L34" s="7"/>
    </row>
    <row r="35" customFormat="false" ht="12.75" hidden="false" customHeight="false" outlineLevel="0" collapsed="false">
      <c r="A35" s="25" t="n">
        <v>195</v>
      </c>
      <c r="B35" s="26" t="n">
        <v>50</v>
      </c>
      <c r="C35" s="26" t="n">
        <v>15</v>
      </c>
      <c r="D35" s="21" t="n">
        <f aca="false">ROUND(((C35*25.4+2*B35/100*A35)*3.05),0)</f>
        <v>1757</v>
      </c>
      <c r="E35" s="27" t="n">
        <f aca="false">D35*0.96</f>
        <v>1686.72</v>
      </c>
      <c r="F35" s="28" t="n">
        <f aca="false">D35*1.01</f>
        <v>1774.57</v>
      </c>
      <c r="H35" s="27" t="n">
        <v>1752</v>
      </c>
      <c r="I35" s="26" t="n">
        <v>215</v>
      </c>
      <c r="J35" s="26" t="n">
        <v>45</v>
      </c>
      <c r="K35" s="29" t="n">
        <v>15</v>
      </c>
      <c r="L35" s="7"/>
    </row>
    <row r="36" customFormat="false" ht="12.75" hidden="false" customHeight="false" outlineLevel="0" collapsed="false">
      <c r="A36" s="25" t="n">
        <v>195</v>
      </c>
      <c r="B36" s="26" t="n">
        <v>50</v>
      </c>
      <c r="C36" s="26" t="n">
        <v>16</v>
      </c>
      <c r="D36" s="21" t="n">
        <f aca="false">ROUND(((C36*25.4+2*B36/100*A36)*3.05),0)</f>
        <v>1834</v>
      </c>
      <c r="E36" s="27" t="n">
        <f aca="false">D36*0.96</f>
        <v>1760.64</v>
      </c>
      <c r="F36" s="28" t="n">
        <f aca="false">D36*1.01</f>
        <v>1852.34</v>
      </c>
      <c r="H36" s="27" t="n">
        <v>1754</v>
      </c>
      <c r="I36" s="26" t="n">
        <v>175</v>
      </c>
      <c r="J36" s="26" t="n">
        <v>70</v>
      </c>
      <c r="K36" s="29" t="n">
        <v>13</v>
      </c>
      <c r="L36" s="7"/>
    </row>
    <row r="37" customFormat="false" ht="12.75" hidden="false" customHeight="false" outlineLevel="0" collapsed="false">
      <c r="A37" s="25" t="n">
        <v>195</v>
      </c>
      <c r="B37" s="26" t="n">
        <v>55</v>
      </c>
      <c r="C37" s="26" t="n">
        <v>13</v>
      </c>
      <c r="D37" s="21" t="n">
        <f aca="false">ROUND(((C37*25.4+2*B37/100*A37)*3.05),0)</f>
        <v>1661</v>
      </c>
      <c r="E37" s="27" t="n">
        <f aca="false">D37*0.96</f>
        <v>1594.56</v>
      </c>
      <c r="F37" s="28" t="n">
        <f aca="false">D37*1.01</f>
        <v>1677.61</v>
      </c>
      <c r="H37" s="27" t="n">
        <v>1757</v>
      </c>
      <c r="I37" s="26" t="n">
        <v>195</v>
      </c>
      <c r="J37" s="26" t="n">
        <v>50</v>
      </c>
      <c r="K37" s="29" t="n">
        <v>15</v>
      </c>
      <c r="L37" s="7"/>
    </row>
    <row r="38" customFormat="false" ht="12.75" hidden="false" customHeight="false" outlineLevel="0" collapsed="false">
      <c r="A38" s="25" t="n">
        <v>195</v>
      </c>
      <c r="B38" s="26" t="n">
        <v>55</v>
      </c>
      <c r="C38" s="26" t="n">
        <v>14</v>
      </c>
      <c r="D38" s="21" t="n">
        <f aca="false">ROUND(((C38*25.4+2*B38/100*A38)*3.05),0)</f>
        <v>1739</v>
      </c>
      <c r="E38" s="27" t="n">
        <f aca="false">D38*0.96</f>
        <v>1669.44</v>
      </c>
      <c r="F38" s="28" t="n">
        <f aca="false">D38*1.01</f>
        <v>1756.39</v>
      </c>
      <c r="H38" s="27" t="n">
        <v>1757</v>
      </c>
      <c r="I38" s="26" t="n">
        <v>205</v>
      </c>
      <c r="J38" s="26" t="n">
        <v>60</v>
      </c>
      <c r="K38" s="29" t="n">
        <v>13</v>
      </c>
      <c r="L38" s="7"/>
    </row>
    <row r="39" customFormat="false" ht="12.75" hidden="false" customHeight="false" outlineLevel="0" collapsed="false">
      <c r="A39" s="25" t="n">
        <v>195</v>
      </c>
      <c r="B39" s="26" t="n">
        <v>55</v>
      </c>
      <c r="C39" s="26" t="n">
        <v>15</v>
      </c>
      <c r="D39" s="21" t="n">
        <f aca="false">ROUND(((C39*25.4+2*B39/100*A39)*3.05),0)</f>
        <v>1816</v>
      </c>
      <c r="E39" s="27" t="n">
        <f aca="false">D39*0.96</f>
        <v>1743.36</v>
      </c>
      <c r="F39" s="28" t="n">
        <f aca="false">D39*1.01</f>
        <v>1834.16</v>
      </c>
      <c r="H39" s="27" t="n">
        <v>1762</v>
      </c>
      <c r="I39" s="26" t="n">
        <v>185</v>
      </c>
      <c r="J39" s="26" t="n">
        <v>60</v>
      </c>
      <c r="K39" s="29" t="n">
        <v>14</v>
      </c>
      <c r="L39" s="7"/>
    </row>
    <row r="40" customFormat="false" ht="12.75" hidden="false" customHeight="false" outlineLevel="0" collapsed="false">
      <c r="A40" s="25" t="n">
        <v>195</v>
      </c>
      <c r="B40" s="26" t="n">
        <v>60</v>
      </c>
      <c r="C40" s="26" t="n">
        <v>14</v>
      </c>
      <c r="D40" s="21" t="n">
        <f aca="false">ROUND(((C40*25.4+2*B40/100*A40)*3.05),0)</f>
        <v>1798</v>
      </c>
      <c r="E40" s="27" t="n">
        <f aca="false">D40*0.96</f>
        <v>1726.08</v>
      </c>
      <c r="F40" s="28" t="n">
        <f aca="false">D40*1.01</f>
        <v>1815.98</v>
      </c>
      <c r="H40" s="27" t="n">
        <v>1763</v>
      </c>
      <c r="I40" s="26" t="n">
        <v>245</v>
      </c>
      <c r="J40" s="26" t="n">
        <v>35</v>
      </c>
      <c r="K40" s="29" t="n">
        <v>16</v>
      </c>
      <c r="L40" s="7"/>
    </row>
    <row r="41" customFormat="false" ht="12.75" hidden="false" customHeight="false" outlineLevel="0" collapsed="false">
      <c r="A41" s="25" t="n">
        <v>195</v>
      </c>
      <c r="B41" s="26" t="n">
        <v>60</v>
      </c>
      <c r="C41" s="26" t="n">
        <v>15</v>
      </c>
      <c r="D41" s="21" t="n">
        <f aca="false">ROUND(((C41*25.4+2*B41/100*A41)*3.05),0)</f>
        <v>1876</v>
      </c>
      <c r="E41" s="27" t="n">
        <f aca="false">D41*0.96</f>
        <v>1800.96</v>
      </c>
      <c r="F41" s="28" t="n">
        <f aca="false">D41*1.01</f>
        <v>1894.76</v>
      </c>
      <c r="H41" s="27" t="n">
        <v>1764</v>
      </c>
      <c r="I41" s="26" t="n">
        <v>215</v>
      </c>
      <c r="J41" s="26" t="n">
        <v>40</v>
      </c>
      <c r="K41" s="29" t="n">
        <v>16</v>
      </c>
      <c r="L41" s="7"/>
    </row>
    <row r="42" customFormat="false" ht="12.75" hidden="false" customHeight="false" outlineLevel="0" collapsed="false">
      <c r="A42" s="25" t="n">
        <v>195</v>
      </c>
      <c r="B42" s="26" t="n">
        <v>65</v>
      </c>
      <c r="C42" s="26" t="n">
        <v>14</v>
      </c>
      <c r="D42" s="21" t="n">
        <f aca="false">ROUND(((C42*25.4+2*B42/100*A42)*3.05),0)</f>
        <v>1858</v>
      </c>
      <c r="E42" s="27" t="n">
        <f aca="false">D42*0.96</f>
        <v>1783.68</v>
      </c>
      <c r="F42" s="28" t="n">
        <f aca="false">D42*1.01</f>
        <v>1876.58</v>
      </c>
      <c r="H42" s="27" t="n">
        <v>1778</v>
      </c>
      <c r="I42" s="26" t="n">
        <v>175</v>
      </c>
      <c r="J42" s="26" t="n">
        <v>65</v>
      </c>
      <c r="K42" s="29" t="n">
        <v>14</v>
      </c>
      <c r="L42" s="7"/>
    </row>
    <row r="43" customFormat="false" ht="12.75" hidden="false" customHeight="false" outlineLevel="0" collapsed="false">
      <c r="A43" s="25" t="n">
        <v>195</v>
      </c>
      <c r="B43" s="26" t="n">
        <v>65</v>
      </c>
      <c r="C43" s="26" t="n">
        <v>15</v>
      </c>
      <c r="D43" s="21" t="n">
        <f aca="false">ROUND(((C43*25.4+2*B43/100*A43)*3.05),0)</f>
        <v>1935</v>
      </c>
      <c r="E43" s="27" t="n">
        <f aca="false">D43*0.96</f>
        <v>1857.6</v>
      </c>
      <c r="F43" s="28" t="n">
        <f aca="false">D43*1.01</f>
        <v>1954.35</v>
      </c>
      <c r="H43" s="27" t="n">
        <v>1783</v>
      </c>
      <c r="I43" s="26" t="n">
        <v>185</v>
      </c>
      <c r="J43" s="26" t="n">
        <v>55</v>
      </c>
      <c r="K43" s="29" t="n">
        <v>15</v>
      </c>
      <c r="L43" s="7"/>
    </row>
    <row r="44" customFormat="false" ht="12.75" hidden="false" customHeight="false" outlineLevel="0" collapsed="false">
      <c r="A44" s="25" t="n">
        <v>195</v>
      </c>
      <c r="B44" s="26" t="n">
        <v>70</v>
      </c>
      <c r="C44" s="26" t="n">
        <v>14</v>
      </c>
      <c r="D44" s="21" t="n">
        <f aca="false">ROUND(((C44*25.4+2*B44/100*A44)*3.05),0)</f>
        <v>1917</v>
      </c>
      <c r="E44" s="27" t="n">
        <f aca="false">D44*0.96</f>
        <v>1840.32</v>
      </c>
      <c r="F44" s="28" t="n">
        <f aca="false">D44*1.01</f>
        <v>1936.17</v>
      </c>
      <c r="H44" s="27" t="n">
        <v>1784</v>
      </c>
      <c r="I44" s="26" t="n">
        <v>255</v>
      </c>
      <c r="J44" s="26" t="n">
        <v>35</v>
      </c>
      <c r="K44" s="29" t="n">
        <v>16</v>
      </c>
      <c r="L44" s="7"/>
    </row>
    <row r="45" customFormat="false" ht="12.75" hidden="false" customHeight="false" outlineLevel="0" collapsed="false">
      <c r="A45" s="25" t="n">
        <v>195</v>
      </c>
      <c r="B45" s="26" t="n">
        <v>70</v>
      </c>
      <c r="C45" s="26" t="n">
        <v>15</v>
      </c>
      <c r="D45" s="21" t="n">
        <f aca="false">ROUND(((C45*25.4+2*B45/100*A45)*3.05),0)</f>
        <v>1995</v>
      </c>
      <c r="E45" s="27" t="n">
        <f aca="false">D45*0.96</f>
        <v>1915.2</v>
      </c>
      <c r="F45" s="28" t="n">
        <f aca="false">D45*1.01</f>
        <v>2014.95</v>
      </c>
      <c r="H45" s="27" t="n">
        <v>1787</v>
      </c>
      <c r="I45" s="26" t="n">
        <v>205</v>
      </c>
      <c r="J45" s="26" t="n">
        <v>50</v>
      </c>
      <c r="K45" s="29" t="n">
        <v>15</v>
      </c>
      <c r="L45" s="7"/>
    </row>
    <row r="46" customFormat="false" ht="12.75" hidden="false" customHeight="false" outlineLevel="0" collapsed="false">
      <c r="A46" s="25" t="n">
        <v>205</v>
      </c>
      <c r="B46" s="26" t="n">
        <v>40</v>
      </c>
      <c r="C46" s="26" t="n">
        <v>17</v>
      </c>
      <c r="D46" s="21" t="n">
        <f aca="false">ROUND(((C46*25.4+2*B46/100*A46)*3.05),0)</f>
        <v>1817</v>
      </c>
      <c r="E46" s="27" t="n">
        <f aca="false">D46*0.96</f>
        <v>1744.32</v>
      </c>
      <c r="F46" s="28" t="n">
        <f aca="false">D46*1.01</f>
        <v>1835.17</v>
      </c>
      <c r="H46" s="27" t="n">
        <v>1789</v>
      </c>
      <c r="I46" s="26" t="n">
        <v>165</v>
      </c>
      <c r="J46" s="26" t="n">
        <v>70</v>
      </c>
      <c r="K46" s="29" t="n">
        <v>14</v>
      </c>
      <c r="L46" s="7"/>
    </row>
    <row r="47" customFormat="false" ht="12.75" hidden="false" customHeight="false" outlineLevel="0" collapsed="false">
      <c r="A47" s="25" t="n">
        <v>205</v>
      </c>
      <c r="B47" s="26" t="n">
        <v>45</v>
      </c>
      <c r="C47" s="26" t="n">
        <v>14</v>
      </c>
      <c r="D47" s="21" t="n">
        <f aca="false">ROUND(((C47*25.4+2*B47/100*A47)*3.05),0)</f>
        <v>1647</v>
      </c>
      <c r="E47" s="27" t="n">
        <f aca="false">D47*0.96</f>
        <v>1581.12</v>
      </c>
      <c r="F47" s="28" t="n">
        <f aca="false">D47*1.01</f>
        <v>1663.47</v>
      </c>
      <c r="H47" s="27" t="n">
        <v>1789</v>
      </c>
      <c r="I47" s="26" t="n">
        <v>225</v>
      </c>
      <c r="J47" s="26" t="n">
        <v>40</v>
      </c>
      <c r="K47" s="29" t="n">
        <v>16</v>
      </c>
      <c r="L47" s="7"/>
    </row>
    <row r="48" customFormat="false" ht="12.75" hidden="false" customHeight="false" outlineLevel="0" collapsed="false">
      <c r="A48" s="25" t="n">
        <v>205</v>
      </c>
      <c r="B48" s="26" t="n">
        <v>45</v>
      </c>
      <c r="C48" s="26" t="n">
        <v>15</v>
      </c>
      <c r="D48" s="21" t="n">
        <f aca="false">ROUND(((C48*25.4+2*B48/100*A48)*3.05),0)</f>
        <v>1725</v>
      </c>
      <c r="E48" s="27" t="n">
        <f aca="false">D48*0.96</f>
        <v>1656</v>
      </c>
      <c r="F48" s="28" t="n">
        <f aca="false">D48*1.01</f>
        <v>1742.25</v>
      </c>
      <c r="H48" s="27" t="n">
        <v>1797</v>
      </c>
      <c r="I48" s="26" t="n">
        <v>185</v>
      </c>
      <c r="J48" s="26" t="n">
        <v>70</v>
      </c>
      <c r="K48" s="29" t="n">
        <v>13</v>
      </c>
      <c r="L48" s="7"/>
    </row>
    <row r="49" customFormat="false" ht="12.75" hidden="false" customHeight="false" outlineLevel="0" collapsed="false">
      <c r="A49" s="25" t="n">
        <v>205</v>
      </c>
      <c r="B49" s="26" t="n">
        <v>45</v>
      </c>
      <c r="C49" s="26" t="n">
        <v>16</v>
      </c>
      <c r="D49" s="21" t="n">
        <f aca="false">ROUND(((C49*25.4+2*B49/100*A49)*3.05),0)</f>
        <v>1802</v>
      </c>
      <c r="E49" s="27" t="n">
        <f aca="false">D49*0.96</f>
        <v>1729.92</v>
      </c>
      <c r="F49" s="28" t="n">
        <f aca="false">D49*1.01</f>
        <v>1820.02</v>
      </c>
      <c r="H49" s="27" t="n">
        <v>1797</v>
      </c>
      <c r="I49" s="26" t="n">
        <v>225</v>
      </c>
      <c r="J49" s="26" t="n">
        <v>35</v>
      </c>
      <c r="K49" s="29" t="n">
        <v>17</v>
      </c>
      <c r="L49" s="7"/>
    </row>
    <row r="50" customFormat="false" ht="12.75" hidden="false" customHeight="false" outlineLevel="0" collapsed="false">
      <c r="A50" s="25" t="n">
        <v>205</v>
      </c>
      <c r="B50" s="26" t="n">
        <v>50</v>
      </c>
      <c r="C50" s="26" t="n">
        <v>13</v>
      </c>
      <c r="D50" s="21" t="n">
        <f aca="false">ROUND(((C50*25.4+2*B50/100*A50)*3.05),0)</f>
        <v>1632</v>
      </c>
      <c r="E50" s="27" t="n">
        <f aca="false">D50*0.96</f>
        <v>1566.72</v>
      </c>
      <c r="F50" s="28" t="n">
        <f aca="false">D50*1.01</f>
        <v>1648.32</v>
      </c>
      <c r="H50" s="27" t="n">
        <v>1798</v>
      </c>
      <c r="I50" s="26" t="n">
        <v>195</v>
      </c>
      <c r="J50" s="26" t="n">
        <v>60</v>
      </c>
      <c r="K50" s="29" t="n">
        <v>14</v>
      </c>
      <c r="L50" s="7"/>
    </row>
    <row r="51" customFormat="false" ht="12.75" hidden="false" customHeight="false" outlineLevel="0" collapsed="false">
      <c r="A51" s="25" t="n">
        <v>205</v>
      </c>
      <c r="B51" s="26" t="n">
        <v>50</v>
      </c>
      <c r="C51" s="26" t="n">
        <v>15</v>
      </c>
      <c r="D51" s="21" t="n">
        <f aca="false">ROUND(((C51*25.4+2*B51/100*A51)*3.05),0)</f>
        <v>1787</v>
      </c>
      <c r="E51" s="27" t="n">
        <f aca="false">D51*0.96</f>
        <v>1715.52</v>
      </c>
      <c r="F51" s="28" t="n">
        <f aca="false">D51*1.01</f>
        <v>1804.87</v>
      </c>
      <c r="H51" s="27" t="n">
        <v>1802</v>
      </c>
      <c r="I51" s="26" t="n">
        <v>205</v>
      </c>
      <c r="J51" s="26" t="n">
        <v>45</v>
      </c>
      <c r="K51" s="29" t="n">
        <v>16</v>
      </c>
      <c r="L51" s="7"/>
    </row>
    <row r="52" customFormat="false" ht="12.75" hidden="false" customHeight="false" outlineLevel="0" collapsed="false">
      <c r="A52" s="25" t="n">
        <v>205</v>
      </c>
      <c r="B52" s="26" t="n">
        <v>50</v>
      </c>
      <c r="C52" s="26" t="n">
        <v>16</v>
      </c>
      <c r="D52" s="21" t="n">
        <f aca="false">ROUND(((C52*25.4+2*B52/100*A52)*3.05),0)</f>
        <v>1865</v>
      </c>
      <c r="E52" s="27" t="n">
        <f aca="false">D52*0.96</f>
        <v>1790.4</v>
      </c>
      <c r="F52" s="28" t="n">
        <f aca="false">D52*1.01</f>
        <v>1883.65</v>
      </c>
      <c r="H52" s="27" t="n">
        <v>1804</v>
      </c>
      <c r="I52" s="26" t="n">
        <v>185</v>
      </c>
      <c r="J52" s="26" t="n">
        <v>50</v>
      </c>
      <c r="K52" s="29" t="n">
        <v>16</v>
      </c>
      <c r="L52" s="7"/>
    </row>
    <row r="53" customFormat="false" ht="12.75" hidden="false" customHeight="false" outlineLevel="0" collapsed="false">
      <c r="A53" s="25" t="n">
        <v>205</v>
      </c>
      <c r="B53" s="26" t="n">
        <v>50</v>
      </c>
      <c r="C53" s="26" t="n">
        <v>17</v>
      </c>
      <c r="D53" s="21" t="n">
        <f aca="false">ROUND(((C53*25.4+2*B53/100*A53)*3.05),0)</f>
        <v>1942</v>
      </c>
      <c r="E53" s="27" t="n">
        <f aca="false">D53*0.96</f>
        <v>1864.32</v>
      </c>
      <c r="F53" s="28" t="n">
        <f aca="false">D53*1.01</f>
        <v>1961.42</v>
      </c>
      <c r="H53" s="27" t="n">
        <v>1816</v>
      </c>
      <c r="I53" s="26" t="n">
        <v>195</v>
      </c>
      <c r="J53" s="26" t="n">
        <v>55</v>
      </c>
      <c r="K53" s="29" t="n">
        <v>15</v>
      </c>
      <c r="L53" s="7"/>
    </row>
    <row r="54" customFormat="false" ht="12.75" hidden="false" customHeight="false" outlineLevel="0" collapsed="false">
      <c r="A54" s="25" t="n">
        <v>205</v>
      </c>
      <c r="B54" s="26" t="n">
        <v>55</v>
      </c>
      <c r="C54" s="26" t="n">
        <v>15</v>
      </c>
      <c r="D54" s="21" t="n">
        <f aca="false">ROUND(((C54*25.4+2*B54/100*A54)*3.05),0)</f>
        <v>1850</v>
      </c>
      <c r="E54" s="27" t="n">
        <f aca="false">D54*0.96</f>
        <v>1776</v>
      </c>
      <c r="F54" s="28" t="n">
        <f aca="false">D54*1.01</f>
        <v>1868.5</v>
      </c>
      <c r="H54" s="27" t="n">
        <v>1817</v>
      </c>
      <c r="I54" s="26" t="n">
        <v>205</v>
      </c>
      <c r="J54" s="26" t="n">
        <v>40</v>
      </c>
      <c r="K54" s="29" t="n">
        <v>17</v>
      </c>
      <c r="L54" s="7"/>
    </row>
    <row r="55" customFormat="false" ht="12.75" hidden="false" customHeight="false" outlineLevel="0" collapsed="false">
      <c r="A55" s="25" t="n">
        <v>205</v>
      </c>
      <c r="B55" s="26" t="n">
        <v>55</v>
      </c>
      <c r="C55" s="26" t="n">
        <v>16</v>
      </c>
      <c r="D55" s="21" t="n">
        <f aca="false">ROUND(((C55*25.4+2*B55/100*A55)*3.05),0)</f>
        <v>1927</v>
      </c>
      <c r="E55" s="27" t="n">
        <f aca="false">D55*0.96</f>
        <v>1849.92</v>
      </c>
      <c r="F55" s="28" t="n">
        <f aca="false">D55*1.01</f>
        <v>1946.27</v>
      </c>
      <c r="H55" s="27" t="n">
        <v>1818</v>
      </c>
      <c r="I55" s="26" t="n">
        <v>185</v>
      </c>
      <c r="J55" s="26" t="n">
        <v>65</v>
      </c>
      <c r="K55" s="29" t="n">
        <v>14</v>
      </c>
      <c r="L55" s="7"/>
    </row>
    <row r="56" customFormat="false" ht="12.75" hidden="false" customHeight="false" outlineLevel="0" collapsed="false">
      <c r="A56" s="25" t="n">
        <v>205</v>
      </c>
      <c r="B56" s="26" t="n">
        <v>60</v>
      </c>
      <c r="C56" s="26" t="n">
        <v>13</v>
      </c>
      <c r="D56" s="21" t="n">
        <f aca="false">ROUND(((C56*25.4+2*B56/100*A56)*3.05),0)</f>
        <v>1757</v>
      </c>
      <c r="E56" s="27" t="n">
        <f aca="false">D56*0.96</f>
        <v>1686.72</v>
      </c>
      <c r="F56" s="28" t="n">
        <f aca="false">D56*1.01</f>
        <v>1774.57</v>
      </c>
      <c r="H56" s="27" t="n">
        <v>1830</v>
      </c>
      <c r="I56" s="26" t="n">
        <v>215</v>
      </c>
      <c r="J56" s="26" t="n">
        <v>45</v>
      </c>
      <c r="K56" s="29" t="n">
        <v>16</v>
      </c>
      <c r="L56" s="7"/>
    </row>
    <row r="57" customFormat="false" ht="12.75" hidden="false" customHeight="false" outlineLevel="0" collapsed="false">
      <c r="A57" s="25" t="n">
        <v>205</v>
      </c>
      <c r="B57" s="26" t="n">
        <v>60</v>
      </c>
      <c r="C57" s="26" t="n">
        <v>15</v>
      </c>
      <c r="D57" s="21" t="n">
        <f aca="false">ROUND(((C57*25.4+2*B57/100*A57)*3.05),0)</f>
        <v>1912</v>
      </c>
      <c r="E57" s="27" t="n">
        <f aca="false">D57*0.96</f>
        <v>1835.52</v>
      </c>
      <c r="F57" s="28" t="n">
        <f aca="false">D57*1.01</f>
        <v>1931.12</v>
      </c>
      <c r="H57" s="27" t="n">
        <v>1832</v>
      </c>
      <c r="I57" s="26" t="n">
        <v>175</v>
      </c>
      <c r="J57" s="26" t="n">
        <v>70</v>
      </c>
      <c r="K57" s="29" t="n">
        <v>14</v>
      </c>
      <c r="L57" s="7"/>
    </row>
    <row r="58" customFormat="false" ht="12.75" hidden="false" customHeight="false" outlineLevel="0" collapsed="false">
      <c r="A58" s="25" t="n">
        <v>205</v>
      </c>
      <c r="B58" s="26" t="n">
        <v>65</v>
      </c>
      <c r="C58" s="26" t="n">
        <v>15</v>
      </c>
      <c r="D58" s="21" t="n">
        <f aca="false">ROUND(((C58*25.4+2*B58/100*A58)*3.05),0)</f>
        <v>1975</v>
      </c>
      <c r="E58" s="27" t="n">
        <f aca="false">D58*0.96</f>
        <v>1896</v>
      </c>
      <c r="F58" s="28" t="n">
        <f aca="false">D58*1.01</f>
        <v>1994.75</v>
      </c>
      <c r="H58" s="27" t="n">
        <v>1834</v>
      </c>
      <c r="I58" s="26" t="n">
        <v>195</v>
      </c>
      <c r="J58" s="26" t="n">
        <v>50</v>
      </c>
      <c r="K58" s="29" t="n">
        <v>16</v>
      </c>
      <c r="L58" s="7"/>
    </row>
    <row r="59" customFormat="false" ht="12.75" hidden="false" customHeight="false" outlineLevel="0" collapsed="false">
      <c r="A59" s="25" t="n">
        <v>205</v>
      </c>
      <c r="B59" s="26" t="n">
        <v>70</v>
      </c>
      <c r="C59" s="26" t="n">
        <v>14</v>
      </c>
      <c r="D59" s="21" t="n">
        <f aca="false">ROUND(((C59*25.4+2*B59/100*A59)*3.05),0)</f>
        <v>1960</v>
      </c>
      <c r="E59" s="27" t="n">
        <f aca="false">D59*0.96</f>
        <v>1881.6</v>
      </c>
      <c r="F59" s="28" t="n">
        <f aca="false">D59*1.01</f>
        <v>1979.6</v>
      </c>
      <c r="H59" s="27" t="n">
        <v>1840</v>
      </c>
      <c r="I59" s="26" t="n">
        <v>245</v>
      </c>
      <c r="J59" s="26" t="n">
        <v>35</v>
      </c>
      <c r="K59" s="29" t="n">
        <v>17</v>
      </c>
      <c r="L59" s="7"/>
    </row>
    <row r="60" customFormat="false" ht="12.75" hidden="false" customHeight="false" outlineLevel="0" collapsed="false">
      <c r="A60" s="25" t="n">
        <v>215</v>
      </c>
      <c r="B60" s="26" t="n">
        <v>35</v>
      </c>
      <c r="C60" s="26" t="n">
        <v>16</v>
      </c>
      <c r="D60" s="21" t="n">
        <f aca="false">ROUND(((C60*25.4+2*B60/100*A60)*3.05),0)</f>
        <v>1699</v>
      </c>
      <c r="E60" s="27" t="n">
        <f aca="false">D60*0.96</f>
        <v>1631.04</v>
      </c>
      <c r="F60" s="28" t="n">
        <f aca="false">D60*1.01</f>
        <v>1715.99</v>
      </c>
      <c r="H60" s="27" t="n">
        <v>1842</v>
      </c>
      <c r="I60" s="26" t="n">
        <v>215</v>
      </c>
      <c r="J60" s="26" t="n">
        <v>40</v>
      </c>
      <c r="K60" s="29" t="n">
        <v>17</v>
      </c>
      <c r="L60" s="7"/>
    </row>
    <row r="61" customFormat="false" ht="12.75" hidden="false" customHeight="false" outlineLevel="0" collapsed="false">
      <c r="A61" s="25" t="n">
        <v>215</v>
      </c>
      <c r="B61" s="26" t="n">
        <v>35</v>
      </c>
      <c r="C61" s="26" t="n">
        <v>18</v>
      </c>
      <c r="D61" s="21" t="n">
        <f aca="false">ROUND(((C61*25.4+2*B61/100*A61)*3.05),0)</f>
        <v>1853</v>
      </c>
      <c r="E61" s="27" t="n">
        <f aca="false">D61*0.96</f>
        <v>1778.88</v>
      </c>
      <c r="F61" s="28" t="n">
        <f aca="false">D61*1.01</f>
        <v>1871.53</v>
      </c>
      <c r="H61" s="27" t="n">
        <v>1848</v>
      </c>
      <c r="I61" s="26" t="n">
        <v>225</v>
      </c>
      <c r="J61" s="26" t="n">
        <v>50</v>
      </c>
      <c r="K61" s="29" t="n">
        <v>15</v>
      </c>
      <c r="L61" s="7"/>
    </row>
    <row r="62" customFormat="false" ht="12.75" hidden="false" customHeight="false" outlineLevel="0" collapsed="false">
      <c r="A62" s="25" t="n">
        <v>215</v>
      </c>
      <c r="B62" s="26" t="n">
        <v>40</v>
      </c>
      <c r="C62" s="26" t="n">
        <v>14</v>
      </c>
      <c r="D62" s="21" t="n">
        <f aca="false">ROUND(((C62*25.4+2*B62/100*A62)*3.05),0)</f>
        <v>1609</v>
      </c>
      <c r="E62" s="27" t="n">
        <f aca="false">D62*0.96</f>
        <v>1544.64</v>
      </c>
      <c r="F62" s="28" t="n">
        <f aca="false">D62*1.01</f>
        <v>1625.09</v>
      </c>
      <c r="H62" s="27" t="n">
        <v>1850</v>
      </c>
      <c r="I62" s="26" t="n">
        <v>205</v>
      </c>
      <c r="J62" s="26" t="n">
        <v>55</v>
      </c>
      <c r="K62" s="29" t="n">
        <v>15</v>
      </c>
      <c r="L62" s="7"/>
    </row>
    <row r="63" customFormat="false" ht="12.75" hidden="false" customHeight="false" outlineLevel="0" collapsed="false">
      <c r="A63" s="25" t="n">
        <v>215</v>
      </c>
      <c r="B63" s="26" t="n">
        <v>40</v>
      </c>
      <c r="C63" s="26" t="n">
        <v>15</v>
      </c>
      <c r="D63" s="21" t="n">
        <f aca="false">ROUND(((C63*25.4+2*B63/100*A63)*3.05),0)</f>
        <v>1687</v>
      </c>
      <c r="E63" s="27" t="n">
        <f aca="false">D63*0.96</f>
        <v>1619.52</v>
      </c>
      <c r="F63" s="28" t="n">
        <f aca="false">D63*1.01</f>
        <v>1703.87</v>
      </c>
      <c r="H63" s="27" t="n">
        <v>1853</v>
      </c>
      <c r="I63" s="26" t="n">
        <v>215</v>
      </c>
      <c r="J63" s="26" t="n">
        <v>35</v>
      </c>
      <c r="K63" s="29" t="n">
        <v>18</v>
      </c>
      <c r="L63" s="7"/>
    </row>
    <row r="64" customFormat="false" ht="12.75" hidden="false" customHeight="false" outlineLevel="0" collapsed="false">
      <c r="A64" s="25" t="n">
        <v>215</v>
      </c>
      <c r="B64" s="26" t="n">
        <v>40</v>
      </c>
      <c r="C64" s="26" t="n">
        <v>16</v>
      </c>
      <c r="D64" s="21" t="n">
        <f aca="false">ROUND(((C64*25.4+2*B64/100*A64)*3.05),0)</f>
        <v>1764</v>
      </c>
      <c r="E64" s="27" t="n">
        <f aca="false">D64*0.96</f>
        <v>1693.44</v>
      </c>
      <c r="F64" s="28" t="n">
        <f aca="false">D64*1.01</f>
        <v>1781.64</v>
      </c>
      <c r="H64" s="27" t="n">
        <v>1856</v>
      </c>
      <c r="I64" s="26" t="n">
        <v>175</v>
      </c>
      <c r="J64" s="26" t="n">
        <v>65</v>
      </c>
      <c r="K64" s="29" t="n">
        <v>15</v>
      </c>
      <c r="L64" s="7"/>
    </row>
    <row r="65" customFormat="false" ht="12.75" hidden="false" customHeight="false" outlineLevel="0" collapsed="false">
      <c r="A65" s="25" t="n">
        <v>215</v>
      </c>
      <c r="B65" s="26" t="n">
        <v>40</v>
      </c>
      <c r="C65" s="26" t="n">
        <v>17</v>
      </c>
      <c r="D65" s="21" t="n">
        <f aca="false">ROUND(((C65*25.4+2*B65/100*A65)*3.05),0)</f>
        <v>1842</v>
      </c>
      <c r="E65" s="27" t="n">
        <f aca="false">D65*0.96</f>
        <v>1768.32</v>
      </c>
      <c r="F65" s="28" t="n">
        <f aca="false">D65*1.01</f>
        <v>1860.42</v>
      </c>
      <c r="H65" s="27" t="n">
        <v>1857</v>
      </c>
      <c r="I65" s="26" t="n">
        <v>225</v>
      </c>
      <c r="J65" s="26" t="n">
        <v>45</v>
      </c>
      <c r="K65" s="29" t="n">
        <v>16</v>
      </c>
      <c r="L65" s="7"/>
    </row>
    <row r="66" customFormat="false" ht="12.75" hidden="false" customHeight="false" outlineLevel="0" collapsed="false">
      <c r="A66" s="25" t="n">
        <v>215</v>
      </c>
      <c r="B66" s="26" t="n">
        <v>45</v>
      </c>
      <c r="C66" s="26" t="n">
        <v>15</v>
      </c>
      <c r="D66" s="21" t="n">
        <f aca="false">ROUND(((C66*25.4+2*B66/100*A66)*3.05),0)</f>
        <v>1752</v>
      </c>
      <c r="E66" s="27" t="n">
        <f aca="false">D66*0.96</f>
        <v>1681.92</v>
      </c>
      <c r="F66" s="28" t="n">
        <f aca="false">D66*1.01</f>
        <v>1769.52</v>
      </c>
      <c r="H66" s="27" t="n">
        <v>1858</v>
      </c>
      <c r="I66" s="26" t="n">
        <v>195</v>
      </c>
      <c r="J66" s="26" t="n">
        <v>65</v>
      </c>
      <c r="K66" s="29" t="n">
        <v>14</v>
      </c>
      <c r="L66" s="7"/>
    </row>
    <row r="67" customFormat="false" ht="12.75" hidden="false" customHeight="false" outlineLevel="0" collapsed="false">
      <c r="A67" s="25" t="n">
        <v>215</v>
      </c>
      <c r="B67" s="26" t="n">
        <v>45</v>
      </c>
      <c r="C67" s="26" t="n">
        <v>16</v>
      </c>
      <c r="D67" s="21" t="n">
        <f aca="false">ROUND(((C67*25.4+2*B67/100*A67)*3.05),0)</f>
        <v>1830</v>
      </c>
      <c r="E67" s="27" t="n">
        <f aca="false">D67*0.96</f>
        <v>1756.8</v>
      </c>
      <c r="F67" s="28" t="n">
        <f aca="false">D67*1.01</f>
        <v>1848.3</v>
      </c>
      <c r="H67" s="27" t="n">
        <v>1865</v>
      </c>
      <c r="I67" s="26" t="n">
        <v>205</v>
      </c>
      <c r="J67" s="26" t="n">
        <v>50</v>
      </c>
      <c r="K67" s="29" t="n">
        <v>16</v>
      </c>
      <c r="L67" s="7"/>
    </row>
    <row r="68" customFormat="false" ht="12.75" hidden="false" customHeight="false" outlineLevel="0" collapsed="false">
      <c r="A68" s="25" t="n">
        <v>215</v>
      </c>
      <c r="B68" s="26" t="n">
        <v>45</v>
      </c>
      <c r="C68" s="26" t="n">
        <v>17</v>
      </c>
      <c r="D68" s="21" t="n">
        <f aca="false">ROUND(((C68*25.4+2*B68/100*A68)*3.05),0)</f>
        <v>1907</v>
      </c>
      <c r="E68" s="27" t="n">
        <f aca="false">D68*0.96</f>
        <v>1830.72</v>
      </c>
      <c r="F68" s="28" t="n">
        <f aca="false">D68*1.01</f>
        <v>1926.07</v>
      </c>
      <c r="H68" s="27" t="n">
        <v>1875</v>
      </c>
      <c r="I68" s="26" t="n">
        <v>185</v>
      </c>
      <c r="J68" s="26" t="n">
        <v>70</v>
      </c>
      <c r="K68" s="29" t="n">
        <v>14</v>
      </c>
      <c r="L68" s="7"/>
    </row>
    <row r="69" customFormat="false" ht="12.75" hidden="false" customHeight="false" outlineLevel="0" collapsed="false">
      <c r="A69" s="25" t="n">
        <v>215</v>
      </c>
      <c r="B69" s="26" t="n">
        <v>50</v>
      </c>
      <c r="C69" s="26" t="n">
        <v>17</v>
      </c>
      <c r="D69" s="21" t="n">
        <f aca="false">ROUND(((C69*25.4+2*B69/100*A69)*3.05),0)</f>
        <v>1973</v>
      </c>
      <c r="E69" s="27" t="n">
        <f aca="false">D69*0.96</f>
        <v>1894.08</v>
      </c>
      <c r="F69" s="28" t="n">
        <f aca="false">D69*1.01</f>
        <v>1992.73</v>
      </c>
      <c r="H69" s="27" t="n">
        <v>1875</v>
      </c>
      <c r="I69" s="26" t="n">
        <v>225</v>
      </c>
      <c r="J69" s="26" t="n">
        <v>35</v>
      </c>
      <c r="K69" s="29" t="n">
        <v>18</v>
      </c>
      <c r="L69" s="7"/>
    </row>
    <row r="70" customFormat="false" ht="12.75" hidden="false" customHeight="false" outlineLevel="0" collapsed="false">
      <c r="A70" s="25" t="n">
        <v>215</v>
      </c>
      <c r="B70" s="26" t="n">
        <v>55</v>
      </c>
      <c r="C70" s="26" t="n">
        <v>16</v>
      </c>
      <c r="D70" s="21" t="n">
        <f aca="false">ROUND(((C70*25.4+2*B70/100*A70)*3.05),0)</f>
        <v>1961</v>
      </c>
      <c r="E70" s="27" t="n">
        <f aca="false">D70*0.96</f>
        <v>1882.56</v>
      </c>
      <c r="F70" s="28" t="n">
        <f aca="false">D70*1.01</f>
        <v>1980.61</v>
      </c>
      <c r="H70" s="27" t="n">
        <v>1876</v>
      </c>
      <c r="I70" s="26" t="n">
        <v>195</v>
      </c>
      <c r="J70" s="26" t="n">
        <v>60</v>
      </c>
      <c r="K70" s="29" t="n">
        <v>15</v>
      </c>
      <c r="L70" s="7"/>
    </row>
    <row r="71" customFormat="false" ht="12.75" hidden="false" customHeight="false" outlineLevel="0" collapsed="false">
      <c r="A71" s="25" t="n">
        <v>215</v>
      </c>
      <c r="B71" s="26" t="n">
        <v>60</v>
      </c>
      <c r="C71" s="26" t="n">
        <v>15</v>
      </c>
      <c r="D71" s="21" t="n">
        <f aca="false">ROUND(((C71*25.4+2*B71/100*A71)*3.05),0)</f>
        <v>1949</v>
      </c>
      <c r="E71" s="27" t="n">
        <f aca="false">D71*0.96</f>
        <v>1871.04</v>
      </c>
      <c r="F71" s="28" t="n">
        <f aca="false">D71*1.01</f>
        <v>1968.49</v>
      </c>
      <c r="H71" s="27" t="n">
        <v>1879</v>
      </c>
      <c r="I71" s="26" t="n">
        <v>265</v>
      </c>
      <c r="J71" s="26" t="n">
        <v>30</v>
      </c>
      <c r="K71" s="29" t="n">
        <v>18</v>
      </c>
      <c r="L71" s="7"/>
    </row>
    <row r="72" customFormat="false" ht="12.75" hidden="false" customHeight="false" outlineLevel="0" collapsed="false">
      <c r="A72" s="25" t="n">
        <v>215</v>
      </c>
      <c r="B72" s="26" t="n">
        <v>65</v>
      </c>
      <c r="C72" s="26" t="n">
        <v>15</v>
      </c>
      <c r="D72" s="21" t="n">
        <f aca="false">ROUND(((C72*25.4+2*B72/100*A72)*3.05),0)</f>
        <v>2015</v>
      </c>
      <c r="E72" s="27" t="n">
        <f aca="false">D72*0.96</f>
        <v>1934.4</v>
      </c>
      <c r="F72" s="28" t="n">
        <f aca="false">D72*1.01</f>
        <v>2035.15</v>
      </c>
      <c r="H72" s="27" t="n">
        <v>1883</v>
      </c>
      <c r="I72" s="26" t="n">
        <v>265</v>
      </c>
      <c r="J72" s="26" t="n">
        <v>35</v>
      </c>
      <c r="K72" s="29" t="n">
        <v>17</v>
      </c>
      <c r="L72" s="7"/>
    </row>
    <row r="73" customFormat="false" ht="12.75" hidden="false" customHeight="false" outlineLevel="0" collapsed="false">
      <c r="A73" s="25" t="n">
        <v>225</v>
      </c>
      <c r="B73" s="26" t="n">
        <v>35</v>
      </c>
      <c r="C73" s="26" t="n">
        <v>17</v>
      </c>
      <c r="D73" s="21" t="n">
        <f aca="false">ROUND(((C73*25.4+2*B73/100*A73)*3.05),0)</f>
        <v>1797</v>
      </c>
      <c r="E73" s="27" t="n">
        <f aca="false">D73*0.96</f>
        <v>1725.12</v>
      </c>
      <c r="F73" s="28" t="n">
        <f aca="false">D73*1.01</f>
        <v>1814.97</v>
      </c>
      <c r="H73" s="27" t="n">
        <v>1890</v>
      </c>
      <c r="I73" s="26" t="n">
        <v>235</v>
      </c>
      <c r="J73" s="26" t="n">
        <v>40</v>
      </c>
      <c r="K73" s="29" t="n">
        <v>17</v>
      </c>
      <c r="L73" s="7"/>
    </row>
    <row r="74" customFormat="false" ht="12.75" hidden="false" customHeight="false" outlineLevel="0" collapsed="false">
      <c r="A74" s="25" t="n">
        <v>225</v>
      </c>
      <c r="B74" s="26" t="n">
        <v>35</v>
      </c>
      <c r="C74" s="26" t="n">
        <v>18</v>
      </c>
      <c r="D74" s="21" t="n">
        <f aca="false">ROUND(((C74*25.4+2*B74/100*A74)*3.05),0)</f>
        <v>1875</v>
      </c>
      <c r="E74" s="27" t="n">
        <f aca="false">D74*0.96</f>
        <v>1800</v>
      </c>
      <c r="F74" s="28" t="n">
        <f aca="false">D74*1.01</f>
        <v>1893.75</v>
      </c>
      <c r="H74" s="27" t="n">
        <v>1896</v>
      </c>
      <c r="I74" s="26" t="n">
        <v>185</v>
      </c>
      <c r="J74" s="26" t="n">
        <v>65</v>
      </c>
      <c r="K74" s="29" t="n">
        <v>15</v>
      </c>
      <c r="L74" s="7"/>
    </row>
    <row r="75" customFormat="false" ht="12.75" hidden="false" customHeight="false" outlineLevel="0" collapsed="false">
      <c r="A75" s="25" t="n">
        <v>225</v>
      </c>
      <c r="B75" s="26" t="n">
        <v>40</v>
      </c>
      <c r="C75" s="26" t="n">
        <v>14</v>
      </c>
      <c r="D75" s="21" t="n">
        <f aca="false">ROUND(((C75*25.4+2*B75/100*A75)*3.05),0)</f>
        <v>1634</v>
      </c>
      <c r="E75" s="27" t="n">
        <f aca="false">D75*0.96</f>
        <v>1568.64</v>
      </c>
      <c r="F75" s="28" t="n">
        <f aca="false">D75*1.01</f>
        <v>1650.34</v>
      </c>
      <c r="H75" s="27" t="n">
        <v>1907</v>
      </c>
      <c r="I75" s="26" t="n">
        <v>215</v>
      </c>
      <c r="J75" s="26" t="n">
        <v>45</v>
      </c>
      <c r="K75" s="29" t="n">
        <v>17</v>
      </c>
      <c r="L75" s="7"/>
    </row>
    <row r="76" customFormat="false" ht="12.75" hidden="false" customHeight="false" outlineLevel="0" collapsed="false">
      <c r="A76" s="25" t="n">
        <v>225</v>
      </c>
      <c r="B76" s="26" t="n">
        <v>40</v>
      </c>
      <c r="C76" s="26" t="n">
        <v>16</v>
      </c>
      <c r="D76" s="21" t="n">
        <f aca="false">ROUND(((C76*25.4+2*B76/100*A76)*3.05),0)</f>
        <v>1789</v>
      </c>
      <c r="E76" s="27" t="n">
        <f aca="false">D76*0.96</f>
        <v>1717.44</v>
      </c>
      <c r="F76" s="28" t="n">
        <f aca="false">D76*1.01</f>
        <v>1806.89</v>
      </c>
      <c r="H76" s="27" t="n">
        <v>1912</v>
      </c>
      <c r="I76" s="26" t="n">
        <v>205</v>
      </c>
      <c r="J76" s="26" t="n">
        <v>60</v>
      </c>
      <c r="K76" s="29" t="n">
        <v>15</v>
      </c>
      <c r="L76" s="7"/>
    </row>
    <row r="77" customFormat="false" ht="12.75" hidden="false" customHeight="false" outlineLevel="0" collapsed="false">
      <c r="A77" s="25" t="n">
        <v>225</v>
      </c>
      <c r="B77" s="26" t="n">
        <v>40</v>
      </c>
      <c r="C77" s="26" t="n">
        <v>18</v>
      </c>
      <c r="D77" s="21" t="n">
        <f aca="false">ROUND(((C77*25.4+2*B77/100*A77)*3.05),0)</f>
        <v>1943</v>
      </c>
      <c r="E77" s="27" t="n">
        <f aca="false">D77*0.96</f>
        <v>1865.28</v>
      </c>
      <c r="F77" s="28" t="n">
        <f aca="false">D77*1.01</f>
        <v>1962.43</v>
      </c>
      <c r="H77" s="27" t="n">
        <v>1912</v>
      </c>
      <c r="I77" s="26" t="n">
        <v>245</v>
      </c>
      <c r="J77" s="26" t="n">
        <v>45</v>
      </c>
      <c r="K77" s="29" t="n">
        <v>16</v>
      </c>
      <c r="L77" s="7"/>
    </row>
    <row r="78" customFormat="false" ht="12.75" hidden="false" customHeight="false" outlineLevel="0" collapsed="false">
      <c r="A78" s="25" t="n">
        <v>225</v>
      </c>
      <c r="B78" s="26" t="n">
        <v>40</v>
      </c>
      <c r="C78" s="26" t="n">
        <v>19</v>
      </c>
      <c r="D78" s="21" t="n">
        <f aca="false">ROUND(((C78*25.4+2*B78/100*A78)*3.05),0)</f>
        <v>2021</v>
      </c>
      <c r="E78" s="27" t="n">
        <f aca="false">D78*0.96</f>
        <v>1940.16</v>
      </c>
      <c r="F78" s="28" t="n">
        <f aca="false">D78*1.01</f>
        <v>2041.21</v>
      </c>
      <c r="H78" s="27" t="n">
        <v>1915</v>
      </c>
      <c r="I78" s="26" t="n">
        <v>245</v>
      </c>
      <c r="J78" s="26" t="n">
        <v>40</v>
      </c>
      <c r="K78" s="29" t="n">
        <v>17</v>
      </c>
      <c r="L78" s="7"/>
    </row>
    <row r="79" customFormat="false" ht="12.75" hidden="false" customHeight="false" outlineLevel="0" collapsed="false">
      <c r="A79" s="25" t="n">
        <v>225</v>
      </c>
      <c r="B79" s="26" t="n">
        <v>45</v>
      </c>
      <c r="C79" s="26" t="n">
        <v>13</v>
      </c>
      <c r="D79" s="21" t="n">
        <f aca="false">ROUND(((C79*25.4+2*B79/100*A79)*3.05),0)</f>
        <v>1625</v>
      </c>
      <c r="E79" s="27" t="n">
        <f aca="false">D79*0.96</f>
        <v>1560</v>
      </c>
      <c r="F79" s="28" t="n">
        <f aca="false">D79*1.01</f>
        <v>1641.25</v>
      </c>
      <c r="H79" s="27" t="n">
        <v>1916</v>
      </c>
      <c r="I79" s="26" t="n">
        <v>285</v>
      </c>
      <c r="J79" s="26" t="n">
        <v>30</v>
      </c>
      <c r="K79" s="29" t="n">
        <v>18</v>
      </c>
      <c r="L79" s="7"/>
    </row>
    <row r="80" customFormat="false" ht="12.75" hidden="false" customHeight="false" outlineLevel="0" collapsed="false">
      <c r="A80" s="25" t="n">
        <v>225</v>
      </c>
      <c r="B80" s="26" t="n">
        <v>45</v>
      </c>
      <c r="C80" s="26" t="n">
        <v>16</v>
      </c>
      <c r="D80" s="21" t="n">
        <f aca="false">ROUND(((C80*25.4+2*B80/100*A80)*3.05),0)</f>
        <v>1857</v>
      </c>
      <c r="E80" s="27" t="n">
        <f aca="false">D80*0.96</f>
        <v>1782.72</v>
      </c>
      <c r="F80" s="28" t="n">
        <f aca="false">D80*1.01</f>
        <v>1875.57</v>
      </c>
      <c r="H80" s="27" t="n">
        <v>1917</v>
      </c>
      <c r="I80" s="26" t="n">
        <v>195</v>
      </c>
      <c r="J80" s="26" t="n">
        <v>70</v>
      </c>
      <c r="K80" s="29" t="n">
        <v>14</v>
      </c>
      <c r="L80" s="7"/>
    </row>
    <row r="81" customFormat="false" ht="12.75" hidden="false" customHeight="false" outlineLevel="0" collapsed="false">
      <c r="A81" s="25" t="n">
        <v>225</v>
      </c>
      <c r="B81" s="26" t="n">
        <v>45</v>
      </c>
      <c r="C81" s="26" t="n">
        <v>17</v>
      </c>
      <c r="D81" s="21" t="n">
        <f aca="false">ROUND(((C81*25.4+2*B81/100*A81)*3.05),0)</f>
        <v>1935</v>
      </c>
      <c r="E81" s="27" t="n">
        <f aca="false">D81*0.96</f>
        <v>1857.6</v>
      </c>
      <c r="F81" s="28" t="n">
        <f aca="false">D81*1.01</f>
        <v>1954.35</v>
      </c>
      <c r="H81" s="27" t="n">
        <v>1917</v>
      </c>
      <c r="I81" s="26" t="n">
        <v>225</v>
      </c>
      <c r="J81" s="26" t="n">
        <v>55</v>
      </c>
      <c r="K81" s="29" t="n">
        <v>15</v>
      </c>
      <c r="L81" s="7"/>
    </row>
    <row r="82" customFormat="false" ht="12.75" hidden="false" customHeight="false" outlineLevel="0" collapsed="false">
      <c r="A82" s="25" t="n">
        <v>225</v>
      </c>
      <c r="B82" s="26" t="n">
        <v>45</v>
      </c>
      <c r="C82" s="26" t="n">
        <v>18</v>
      </c>
      <c r="D82" s="21" t="n">
        <f aca="false">ROUND(((C82*25.4+2*B82/100*A82)*3.05),0)</f>
        <v>2012</v>
      </c>
      <c r="E82" s="27" t="n">
        <f aca="false">D82*0.96</f>
        <v>1931.52</v>
      </c>
      <c r="F82" s="28" t="n">
        <f aca="false">D82*1.01</f>
        <v>2032.12</v>
      </c>
      <c r="H82" s="27" t="n">
        <v>1918</v>
      </c>
      <c r="I82" s="26" t="n">
        <v>245</v>
      </c>
      <c r="J82" s="26" t="n">
        <v>35</v>
      </c>
      <c r="K82" s="29" t="n">
        <v>18</v>
      </c>
      <c r="L82" s="7"/>
    </row>
    <row r="83" customFormat="false" ht="12.75" hidden="false" customHeight="false" outlineLevel="0" collapsed="false">
      <c r="A83" s="25" t="n">
        <v>225</v>
      </c>
      <c r="B83" s="26" t="n">
        <v>50</v>
      </c>
      <c r="C83" s="26" t="n">
        <v>15</v>
      </c>
      <c r="D83" s="21" t="n">
        <f aca="false">ROUND(((C83*25.4+2*B83/100*A83)*3.05),0)</f>
        <v>1848</v>
      </c>
      <c r="E83" s="27" t="n">
        <f aca="false">D83*0.96</f>
        <v>1774.08</v>
      </c>
      <c r="F83" s="28" t="n">
        <f aca="false">D83*1.01</f>
        <v>1866.48</v>
      </c>
      <c r="H83" s="27" t="n">
        <v>1920</v>
      </c>
      <c r="I83" s="26" t="n">
        <v>245</v>
      </c>
      <c r="J83" s="26" t="n">
        <v>30</v>
      </c>
      <c r="K83" s="29" t="n">
        <v>19</v>
      </c>
      <c r="L83" s="7"/>
    </row>
    <row r="84" customFormat="false" ht="12.75" hidden="false" customHeight="false" outlineLevel="0" collapsed="false">
      <c r="A84" s="25" t="n">
        <v>225</v>
      </c>
      <c r="B84" s="26" t="n">
        <v>50</v>
      </c>
      <c r="C84" s="26" t="n">
        <v>16</v>
      </c>
      <c r="D84" s="21" t="n">
        <f aca="false">ROUND(((C84*25.4+2*B84/100*A84)*3.05),0)</f>
        <v>1926</v>
      </c>
      <c r="E84" s="27" t="n">
        <f aca="false">D84*0.96</f>
        <v>1848.96</v>
      </c>
      <c r="F84" s="28" t="n">
        <f aca="false">D84*1.01</f>
        <v>1945.26</v>
      </c>
      <c r="H84" s="27" t="n">
        <v>1926</v>
      </c>
      <c r="I84" s="26" t="n">
        <v>225</v>
      </c>
      <c r="J84" s="26" t="n">
        <v>50</v>
      </c>
      <c r="K84" s="29" t="n">
        <v>16</v>
      </c>
      <c r="L84" s="7"/>
    </row>
    <row r="85" customFormat="false" ht="12.75" hidden="false" customHeight="false" outlineLevel="0" collapsed="false">
      <c r="A85" s="25" t="n">
        <v>225</v>
      </c>
      <c r="B85" s="26" t="n">
        <v>50</v>
      </c>
      <c r="C85" s="26" t="n">
        <v>17</v>
      </c>
      <c r="D85" s="21" t="n">
        <f aca="false">ROUND(((C85*25.4+2*B85/100*A85)*3.05),0)</f>
        <v>2003</v>
      </c>
      <c r="E85" s="27" t="n">
        <f aca="false">D85*0.96</f>
        <v>1922.88</v>
      </c>
      <c r="F85" s="28" t="n">
        <f aca="false">D85*1.01</f>
        <v>2023.03</v>
      </c>
      <c r="H85" s="27" t="n">
        <v>1927</v>
      </c>
      <c r="I85" s="26" t="n">
        <v>205</v>
      </c>
      <c r="J85" s="26" t="n">
        <v>55</v>
      </c>
      <c r="K85" s="29" t="n">
        <v>16</v>
      </c>
      <c r="L85" s="7"/>
    </row>
    <row r="86" customFormat="false" ht="12.75" hidden="false" customHeight="false" outlineLevel="0" collapsed="false">
      <c r="A86" s="25" t="n">
        <v>225</v>
      </c>
      <c r="B86" s="26" t="n">
        <v>55</v>
      </c>
      <c r="C86" s="26" t="n">
        <v>15</v>
      </c>
      <c r="D86" s="21" t="n">
        <f aca="false">ROUND(((C86*25.4+2*B86/100*A86)*3.05),0)</f>
        <v>1917</v>
      </c>
      <c r="E86" s="27" t="n">
        <f aca="false">D86*0.96</f>
        <v>1840.32</v>
      </c>
      <c r="F86" s="28" t="n">
        <f aca="false">D86*1.01</f>
        <v>1936.17</v>
      </c>
      <c r="H86" s="27" t="n">
        <v>1935</v>
      </c>
      <c r="I86" s="26" t="n">
        <v>195</v>
      </c>
      <c r="J86" s="26" t="n">
        <v>65</v>
      </c>
      <c r="K86" s="29" t="n">
        <v>15</v>
      </c>
      <c r="L86" s="7"/>
    </row>
    <row r="87" customFormat="false" ht="12.75" hidden="false" customHeight="false" outlineLevel="0" collapsed="false">
      <c r="A87" s="25" t="n">
        <v>225</v>
      </c>
      <c r="B87" s="26" t="n">
        <v>55</v>
      </c>
      <c r="C87" s="26" t="n">
        <v>16</v>
      </c>
      <c r="D87" s="21" t="n">
        <f aca="false">ROUND(((C87*25.4+2*B87/100*A87)*3.05),0)</f>
        <v>1994</v>
      </c>
      <c r="E87" s="27" t="n">
        <f aca="false">D87*0.96</f>
        <v>1914.24</v>
      </c>
      <c r="F87" s="28" t="n">
        <f aca="false">D87*1.01</f>
        <v>2013.94</v>
      </c>
      <c r="H87" s="27" t="n">
        <v>1935</v>
      </c>
      <c r="I87" s="26" t="n">
        <v>225</v>
      </c>
      <c r="J87" s="26" t="n">
        <v>45</v>
      </c>
      <c r="K87" s="29" t="n">
        <v>17</v>
      </c>
      <c r="L87" s="7"/>
    </row>
    <row r="88" customFormat="false" ht="12.75" hidden="false" customHeight="false" outlineLevel="0" collapsed="false">
      <c r="A88" s="25" t="n">
        <v>225</v>
      </c>
      <c r="B88" s="26" t="n">
        <v>55</v>
      </c>
      <c r="C88" s="26" t="n">
        <v>17</v>
      </c>
      <c r="D88" s="21" t="n">
        <f aca="false">ROUND(((C88*25.4+2*B88/100*A88)*3.05),0)</f>
        <v>2072</v>
      </c>
      <c r="E88" s="27" t="n">
        <f aca="false">D88*0.96</f>
        <v>1989.12</v>
      </c>
      <c r="F88" s="28" t="n">
        <f aca="false">D88*1.01</f>
        <v>2092.72</v>
      </c>
      <c r="H88" s="27" t="n">
        <v>1937</v>
      </c>
      <c r="I88" s="26" t="n">
        <v>305</v>
      </c>
      <c r="J88" s="26" t="n">
        <v>25</v>
      </c>
      <c r="K88" s="29" t="n">
        <v>19</v>
      </c>
      <c r="L88" s="7"/>
    </row>
    <row r="89" customFormat="false" ht="12.75" hidden="false" customHeight="false" outlineLevel="0" collapsed="false">
      <c r="A89" s="25" t="n">
        <v>225</v>
      </c>
      <c r="B89" s="26" t="n">
        <v>60</v>
      </c>
      <c r="C89" s="26" t="n">
        <v>15</v>
      </c>
      <c r="D89" s="21" t="n">
        <f aca="false">ROUND(((C89*25.4+2*B89/100*A89)*3.05),0)</f>
        <v>1986</v>
      </c>
      <c r="E89" s="27" t="n">
        <f aca="false">D89*0.96</f>
        <v>1906.56</v>
      </c>
      <c r="F89" s="28" t="n">
        <f aca="false">D89*1.01</f>
        <v>2005.86</v>
      </c>
      <c r="H89" s="27" t="n">
        <v>1939</v>
      </c>
      <c r="I89" s="26" t="n">
        <v>255</v>
      </c>
      <c r="J89" s="26" t="n">
        <v>40</v>
      </c>
      <c r="K89" s="29" t="n">
        <v>17</v>
      </c>
      <c r="L89" s="7"/>
    </row>
    <row r="90" customFormat="false" ht="12.75" hidden="false" customHeight="false" outlineLevel="0" collapsed="false">
      <c r="A90" s="25" t="n">
        <v>225</v>
      </c>
      <c r="B90" s="26" t="n">
        <v>60</v>
      </c>
      <c r="C90" s="26" t="n">
        <v>16</v>
      </c>
      <c r="D90" s="21" t="n">
        <f aca="false">ROUND(((C90*25.4+2*B90/100*A90)*3.05),0)</f>
        <v>2063</v>
      </c>
      <c r="E90" s="27" t="n">
        <f aca="false">D90*0.96</f>
        <v>1980.48</v>
      </c>
      <c r="F90" s="28" t="n">
        <f aca="false">D90*1.01</f>
        <v>2083.63</v>
      </c>
      <c r="H90" s="27" t="n">
        <v>1939</v>
      </c>
      <c r="I90" s="26" t="n">
        <v>255</v>
      </c>
      <c r="J90" s="26" t="n">
        <v>35</v>
      </c>
      <c r="K90" s="29" t="n">
        <v>18</v>
      </c>
      <c r="L90" s="7"/>
    </row>
    <row r="91" customFormat="false" ht="12.75" hidden="false" customHeight="false" outlineLevel="0" collapsed="false">
      <c r="A91" s="25" t="n">
        <v>235</v>
      </c>
      <c r="B91" s="26" t="n">
        <v>35</v>
      </c>
      <c r="C91" s="26" t="n">
        <v>19</v>
      </c>
      <c r="D91" s="21" t="n">
        <f aca="false">ROUND(((C91*25.4+2*B91/100*A91)*3.05),0)</f>
        <v>1974</v>
      </c>
      <c r="E91" s="27" t="n">
        <f aca="false">D91*0.96</f>
        <v>1895.04</v>
      </c>
      <c r="F91" s="28" t="n">
        <f aca="false">D91*1.01</f>
        <v>1993.74</v>
      </c>
      <c r="H91" s="27" t="n">
        <v>1942</v>
      </c>
      <c r="I91" s="26" t="n">
        <v>205</v>
      </c>
      <c r="J91" s="26" t="n">
        <v>50</v>
      </c>
      <c r="K91" s="29" t="n">
        <v>17</v>
      </c>
      <c r="L91" s="7"/>
    </row>
    <row r="92" customFormat="false" ht="12.75" hidden="false" customHeight="false" outlineLevel="0" collapsed="false">
      <c r="A92" s="25" t="n">
        <v>235</v>
      </c>
      <c r="B92" s="26" t="n">
        <v>40</v>
      </c>
      <c r="C92" s="26" t="n">
        <v>17</v>
      </c>
      <c r="D92" s="21" t="n">
        <f aca="false">ROUND(((C92*25.4+2*B92/100*A92)*3.05),0)</f>
        <v>1890</v>
      </c>
      <c r="E92" s="27" t="n">
        <f aca="false">D92*0.96</f>
        <v>1814.4</v>
      </c>
      <c r="F92" s="28" t="n">
        <f aca="false">D92*1.01</f>
        <v>1908.9</v>
      </c>
      <c r="H92" s="27" t="n">
        <v>1943</v>
      </c>
      <c r="I92" s="26" t="n">
        <v>225</v>
      </c>
      <c r="J92" s="26" t="n">
        <v>40</v>
      </c>
      <c r="K92" s="29" t="n">
        <v>18</v>
      </c>
      <c r="L92" s="7"/>
    </row>
    <row r="93" customFormat="false" ht="12.75" hidden="false" customHeight="false" outlineLevel="0" collapsed="false">
      <c r="A93" s="25" t="n">
        <v>235</v>
      </c>
      <c r="B93" s="26" t="n">
        <v>40</v>
      </c>
      <c r="C93" s="26" t="n">
        <v>18</v>
      </c>
      <c r="D93" s="21" t="n">
        <f aca="false">ROUND(((C93*25.4+2*B93/100*A93)*3.05),0)</f>
        <v>1968</v>
      </c>
      <c r="E93" s="27" t="n">
        <f aca="false">D93*0.96</f>
        <v>1889.28</v>
      </c>
      <c r="F93" s="28" t="n">
        <f aca="false">D93*1.01</f>
        <v>1987.68</v>
      </c>
      <c r="H93" s="27" t="n">
        <v>1949</v>
      </c>
      <c r="I93" s="26" t="n">
        <v>215</v>
      </c>
      <c r="J93" s="26" t="n">
        <v>60</v>
      </c>
      <c r="K93" s="29" t="n">
        <v>15</v>
      </c>
      <c r="L93" s="7"/>
    </row>
    <row r="94" customFormat="false" ht="12.75" hidden="false" customHeight="false" outlineLevel="0" collapsed="false">
      <c r="A94" s="25" t="n">
        <v>235</v>
      </c>
      <c r="B94" s="26" t="n">
        <v>45</v>
      </c>
      <c r="C94" s="26" t="n">
        <v>17</v>
      </c>
      <c r="D94" s="21" t="n">
        <f aca="false">ROUND(((C94*25.4+2*B94/100*A94)*3.05),0)</f>
        <v>1962</v>
      </c>
      <c r="E94" s="27" t="n">
        <f aca="false">D94*0.96</f>
        <v>1883.52</v>
      </c>
      <c r="F94" s="28" t="n">
        <f aca="false">D94*1.01</f>
        <v>1981.62</v>
      </c>
      <c r="H94" s="27" t="n">
        <v>1950</v>
      </c>
      <c r="I94" s="26" t="n">
        <v>235</v>
      </c>
      <c r="J94" s="26" t="n">
        <v>55</v>
      </c>
      <c r="K94" s="29" t="n">
        <v>15</v>
      </c>
      <c r="L94" s="7"/>
    </row>
    <row r="95" customFormat="false" ht="12.75" hidden="false" customHeight="false" outlineLevel="0" collapsed="false">
      <c r="A95" s="25" t="n">
        <v>235</v>
      </c>
      <c r="B95" s="26" t="n">
        <v>50</v>
      </c>
      <c r="C95" s="26" t="n">
        <v>16</v>
      </c>
      <c r="D95" s="21" t="n">
        <f aca="false">ROUND(((C95*25.4+2*B95/100*A95)*3.05),0)</f>
        <v>1956</v>
      </c>
      <c r="E95" s="27" t="n">
        <f aca="false">D95*0.96</f>
        <v>1877.76</v>
      </c>
      <c r="F95" s="28" t="n">
        <f aca="false">D95*1.01</f>
        <v>1975.56</v>
      </c>
      <c r="H95" s="27" t="n">
        <v>1956</v>
      </c>
      <c r="I95" s="26" t="n">
        <v>235</v>
      </c>
      <c r="J95" s="26" t="n">
        <v>50</v>
      </c>
      <c r="K95" s="29" t="n">
        <v>16</v>
      </c>
      <c r="L95" s="7"/>
    </row>
    <row r="96" customFormat="false" ht="12.75" hidden="false" customHeight="false" outlineLevel="0" collapsed="false">
      <c r="A96" s="25" t="n">
        <v>235</v>
      </c>
      <c r="B96" s="26" t="n">
        <v>50</v>
      </c>
      <c r="C96" s="26" t="n">
        <v>18</v>
      </c>
      <c r="D96" s="21" t="n">
        <f aca="false">ROUND(((C96*25.4+2*B96/100*A96)*3.05),0)</f>
        <v>2111</v>
      </c>
      <c r="E96" s="27" t="n">
        <f aca="false">D96*0.96</f>
        <v>2026.56</v>
      </c>
      <c r="F96" s="28" t="n">
        <f aca="false">D96*1.01</f>
        <v>2132.11</v>
      </c>
      <c r="H96" s="27" t="n">
        <v>1957</v>
      </c>
      <c r="I96" s="26" t="n">
        <v>265</v>
      </c>
      <c r="J96" s="26" t="n">
        <v>30</v>
      </c>
      <c r="K96" s="29" t="n">
        <v>19</v>
      </c>
      <c r="L96" s="7"/>
    </row>
    <row r="97" customFormat="false" ht="12.75" hidden="false" customHeight="false" outlineLevel="0" collapsed="false">
      <c r="A97" s="25" t="n">
        <v>235</v>
      </c>
      <c r="B97" s="26" t="n">
        <v>55</v>
      </c>
      <c r="C97" s="26" t="n">
        <v>15</v>
      </c>
      <c r="D97" s="21" t="n">
        <f aca="false">ROUND(((C97*25.4+2*B97/100*A97)*3.05),0)</f>
        <v>1950</v>
      </c>
      <c r="E97" s="27" t="n">
        <f aca="false">D97*0.96</f>
        <v>1872</v>
      </c>
      <c r="F97" s="28" t="n">
        <f aca="false">D97*1.01</f>
        <v>1969.5</v>
      </c>
      <c r="H97" s="27" t="n">
        <v>1960</v>
      </c>
      <c r="I97" s="26" t="n">
        <v>205</v>
      </c>
      <c r="J97" s="26" t="n">
        <v>70</v>
      </c>
      <c r="K97" s="29" t="n">
        <v>14</v>
      </c>
      <c r="L97" s="7"/>
    </row>
    <row r="98" customFormat="false" ht="12.75" hidden="false" customHeight="false" outlineLevel="0" collapsed="false">
      <c r="A98" s="25" t="n">
        <v>235</v>
      </c>
      <c r="B98" s="26" t="n">
        <v>55</v>
      </c>
      <c r="C98" s="26" t="n">
        <v>17</v>
      </c>
      <c r="D98" s="21" t="n">
        <f aca="false">ROUND(((C98*25.4+2*B98/100*A98)*3.05),0)</f>
        <v>2105</v>
      </c>
      <c r="E98" s="27" t="n">
        <f aca="false">D98*0.96</f>
        <v>2020.8</v>
      </c>
      <c r="F98" s="28" t="n">
        <f aca="false">D98*1.01</f>
        <v>2126.05</v>
      </c>
      <c r="H98" s="27" t="n">
        <v>1960</v>
      </c>
      <c r="I98" s="26" t="n">
        <v>265</v>
      </c>
      <c r="J98" s="26" t="n">
        <v>35</v>
      </c>
      <c r="K98" s="29" t="n">
        <v>18</v>
      </c>
      <c r="L98" s="7"/>
    </row>
    <row r="99" customFormat="false" ht="12.75" hidden="false" customHeight="false" outlineLevel="0" collapsed="false">
      <c r="A99" s="25" t="n">
        <v>235</v>
      </c>
      <c r="B99" s="26" t="n">
        <v>60</v>
      </c>
      <c r="C99" s="26" t="n">
        <v>16</v>
      </c>
      <c r="D99" s="21" t="n">
        <f aca="false">ROUND(((C99*25.4+2*B99/100*A99)*3.05),0)</f>
        <v>2100</v>
      </c>
      <c r="E99" s="27" t="n">
        <f aca="false">D99*0.96</f>
        <v>2016</v>
      </c>
      <c r="F99" s="28" t="n">
        <f aca="false">D99*1.01</f>
        <v>2121</v>
      </c>
      <c r="H99" s="27" t="n">
        <v>1961</v>
      </c>
      <c r="I99" s="26" t="n">
        <v>215</v>
      </c>
      <c r="J99" s="26" t="n">
        <v>55</v>
      </c>
      <c r="K99" s="29" t="n">
        <v>16</v>
      </c>
      <c r="L99" s="7"/>
    </row>
    <row r="100" customFormat="false" ht="12.75" hidden="false" customHeight="false" outlineLevel="0" collapsed="false">
      <c r="A100" s="25" t="n">
        <v>245</v>
      </c>
      <c r="B100" s="26" t="n">
        <v>30</v>
      </c>
      <c r="C100" s="26" t="n">
        <v>19</v>
      </c>
      <c r="D100" s="21" t="n">
        <f aca="false">ROUND(((C100*25.4+2*B100/100*A100)*3.05),0)</f>
        <v>1920</v>
      </c>
      <c r="E100" s="27" t="n">
        <f aca="false">D100*0.96</f>
        <v>1843.2</v>
      </c>
      <c r="F100" s="28" t="n">
        <f aca="false">D100*1.01</f>
        <v>1939.2</v>
      </c>
      <c r="H100" s="27" t="n">
        <v>1962</v>
      </c>
      <c r="I100" s="26" t="n">
        <v>235</v>
      </c>
      <c r="J100" s="26" t="n">
        <v>45</v>
      </c>
      <c r="K100" s="29" t="n">
        <v>17</v>
      </c>
      <c r="L100" s="7"/>
    </row>
    <row r="101" customFormat="false" ht="12.75" hidden="false" customHeight="false" outlineLevel="0" collapsed="false">
      <c r="A101" s="25" t="n">
        <v>245</v>
      </c>
      <c r="B101" s="26" t="n">
        <v>35</v>
      </c>
      <c r="C101" s="26" t="n">
        <v>15</v>
      </c>
      <c r="D101" s="21" t="n">
        <f aca="false">ROUND(((C101*25.4+2*B101/100*A101)*3.05),0)</f>
        <v>1685</v>
      </c>
      <c r="E101" s="27" t="n">
        <f aca="false">D101*0.96</f>
        <v>1617.6</v>
      </c>
      <c r="F101" s="28" t="n">
        <f aca="false">D101*1.01</f>
        <v>1701.85</v>
      </c>
      <c r="H101" s="27" t="n">
        <v>1964</v>
      </c>
      <c r="I101" s="26" t="n">
        <v>265</v>
      </c>
      <c r="J101" s="26" t="n">
        <v>40</v>
      </c>
      <c r="K101" s="29" t="n">
        <v>17</v>
      </c>
      <c r="L101" s="7"/>
    </row>
    <row r="102" customFormat="false" ht="12.75" hidden="false" customHeight="false" outlineLevel="0" collapsed="false">
      <c r="A102" s="25" t="n">
        <v>245</v>
      </c>
      <c r="B102" s="26" t="n">
        <v>35</v>
      </c>
      <c r="C102" s="26" t="n">
        <v>16</v>
      </c>
      <c r="D102" s="21" t="n">
        <f aca="false">ROUND(((C102*25.4+2*B102/100*A102)*3.05),0)</f>
        <v>1763</v>
      </c>
      <c r="E102" s="27" t="n">
        <f aca="false">D102*0.96</f>
        <v>1692.48</v>
      </c>
      <c r="F102" s="28" t="n">
        <f aca="false">D102*1.01</f>
        <v>1780.63</v>
      </c>
      <c r="H102" s="27" t="n">
        <v>1968</v>
      </c>
      <c r="I102" s="26" t="n">
        <v>235</v>
      </c>
      <c r="J102" s="26" t="n">
        <v>40</v>
      </c>
      <c r="K102" s="29" t="n">
        <v>18</v>
      </c>
      <c r="L102" s="7"/>
    </row>
    <row r="103" customFormat="false" ht="12.75" hidden="false" customHeight="false" outlineLevel="0" collapsed="false">
      <c r="A103" s="25" t="n">
        <v>245</v>
      </c>
      <c r="B103" s="26" t="n">
        <v>35</v>
      </c>
      <c r="C103" s="26" t="n">
        <v>17</v>
      </c>
      <c r="D103" s="21" t="n">
        <f aca="false">ROUND(((C103*25.4+2*B103/100*A103)*3.05),0)</f>
        <v>1840</v>
      </c>
      <c r="E103" s="27" t="n">
        <f aca="false">D103*0.96</f>
        <v>1766.4</v>
      </c>
      <c r="F103" s="28" t="n">
        <f aca="false">D103*1.01</f>
        <v>1858.4</v>
      </c>
      <c r="H103" s="27" t="n">
        <v>1973</v>
      </c>
      <c r="I103" s="26" t="n">
        <v>215</v>
      </c>
      <c r="J103" s="26" t="n">
        <v>50</v>
      </c>
      <c r="K103" s="29" t="n">
        <v>17</v>
      </c>
      <c r="L103" s="7"/>
    </row>
    <row r="104" customFormat="false" ht="12.75" hidden="false" customHeight="false" outlineLevel="0" collapsed="false">
      <c r="A104" s="25" t="n">
        <v>245</v>
      </c>
      <c r="B104" s="26" t="n">
        <v>35</v>
      </c>
      <c r="C104" s="26" t="n">
        <v>18</v>
      </c>
      <c r="D104" s="21" t="n">
        <f aca="false">ROUND(((C104*25.4+2*B104/100*A104)*3.05),0)</f>
        <v>1918</v>
      </c>
      <c r="E104" s="27" t="n">
        <f aca="false">D104*0.96</f>
        <v>1841.28</v>
      </c>
      <c r="F104" s="28" t="n">
        <f aca="false">D104*1.01</f>
        <v>1937.18</v>
      </c>
      <c r="H104" s="27" t="n">
        <v>1974</v>
      </c>
      <c r="I104" s="26" t="n">
        <v>235</v>
      </c>
      <c r="J104" s="26" t="n">
        <v>35</v>
      </c>
      <c r="K104" s="29" t="n">
        <v>19</v>
      </c>
      <c r="L104" s="7"/>
    </row>
    <row r="105" customFormat="false" ht="12.75" hidden="false" customHeight="false" outlineLevel="0" collapsed="false">
      <c r="A105" s="25" t="n">
        <v>245</v>
      </c>
      <c r="B105" s="26" t="n">
        <v>35</v>
      </c>
      <c r="C105" s="26" t="n">
        <v>19</v>
      </c>
      <c r="D105" s="21" t="n">
        <f aca="false">ROUND(((C105*25.4+2*B105/100*A105)*3.05),0)</f>
        <v>1995</v>
      </c>
      <c r="E105" s="27" t="n">
        <f aca="false">D105*0.96</f>
        <v>1915.2</v>
      </c>
      <c r="F105" s="28" t="n">
        <f aca="false">D105*1.01</f>
        <v>2014.95</v>
      </c>
      <c r="H105" s="27" t="n">
        <v>1975</v>
      </c>
      <c r="I105" s="26" t="n">
        <v>205</v>
      </c>
      <c r="J105" s="26" t="n">
        <v>65</v>
      </c>
      <c r="K105" s="29" t="n">
        <v>15</v>
      </c>
      <c r="L105" s="7"/>
    </row>
    <row r="106" customFormat="false" ht="12.75" hidden="false" customHeight="false" outlineLevel="0" collapsed="false">
      <c r="A106" s="25" t="n">
        <v>245</v>
      </c>
      <c r="B106" s="26" t="n">
        <v>35</v>
      </c>
      <c r="C106" s="26" t="n">
        <v>20</v>
      </c>
      <c r="D106" s="21" t="n">
        <f aca="false">ROUND(((C106*25.4+2*B106/100*A106)*3.05),0)</f>
        <v>2072</v>
      </c>
      <c r="E106" s="27" t="n">
        <f aca="false">D106*0.96</f>
        <v>1989.12</v>
      </c>
      <c r="F106" s="28" t="n">
        <f aca="false">D106*1.01</f>
        <v>2092.72</v>
      </c>
      <c r="H106" s="27" t="n">
        <v>1975</v>
      </c>
      <c r="I106" s="26" t="n">
        <v>275</v>
      </c>
      <c r="J106" s="26" t="n">
        <v>30</v>
      </c>
      <c r="K106" s="29" t="n">
        <v>19</v>
      </c>
      <c r="L106" s="7"/>
    </row>
    <row r="107" customFormat="false" ht="12.75" hidden="false" customHeight="false" outlineLevel="0" collapsed="false">
      <c r="A107" s="25" t="n">
        <v>245</v>
      </c>
      <c r="B107" s="26" t="n">
        <v>35</v>
      </c>
      <c r="C107" s="26" t="n">
        <v>21</v>
      </c>
      <c r="D107" s="21" t="n">
        <f aca="false">ROUND(((C107*25.4+2*B107/100*A107)*3.05),0)</f>
        <v>2150</v>
      </c>
      <c r="E107" s="27" t="n">
        <f aca="false">D107*0.96</f>
        <v>2064</v>
      </c>
      <c r="F107" s="28" t="n">
        <f aca="false">D107*1.01</f>
        <v>2171.5</v>
      </c>
      <c r="H107" s="27" t="n">
        <v>1982</v>
      </c>
      <c r="I107" s="26" t="n">
        <v>275</v>
      </c>
      <c r="J107" s="26" t="n">
        <v>35</v>
      </c>
      <c r="K107" s="29" t="n">
        <v>18</v>
      </c>
      <c r="L107" s="7"/>
    </row>
    <row r="108" customFormat="false" ht="12.75" hidden="false" customHeight="false" outlineLevel="0" collapsed="false">
      <c r="A108" s="25" t="n">
        <v>245</v>
      </c>
      <c r="B108" s="26" t="n">
        <v>40</v>
      </c>
      <c r="C108" s="26" t="n">
        <v>17</v>
      </c>
      <c r="D108" s="21" t="n">
        <f aca="false">ROUND(((C108*25.4+2*B108/100*A108)*3.05),0)</f>
        <v>1915</v>
      </c>
      <c r="E108" s="27" t="n">
        <f aca="false">D108*0.96</f>
        <v>1838.4</v>
      </c>
      <c r="F108" s="28" t="n">
        <f aca="false">D108*1.01</f>
        <v>1934.15</v>
      </c>
      <c r="H108" s="27" t="n">
        <v>1986</v>
      </c>
      <c r="I108" s="26" t="n">
        <v>225</v>
      </c>
      <c r="J108" s="26" t="n">
        <v>60</v>
      </c>
      <c r="K108" s="29" t="n">
        <v>15</v>
      </c>
      <c r="L108" s="7"/>
    </row>
    <row r="109" customFormat="false" ht="12.75" hidden="false" customHeight="false" outlineLevel="0" collapsed="false">
      <c r="A109" s="25" t="n">
        <v>245</v>
      </c>
      <c r="B109" s="26" t="n">
        <v>40</v>
      </c>
      <c r="C109" s="26" t="n">
        <v>18</v>
      </c>
      <c r="D109" s="21" t="n">
        <f aca="false">ROUND(((C109*25.4+2*B109/100*A109)*3.05),0)</f>
        <v>1992</v>
      </c>
      <c r="E109" s="27" t="n">
        <f aca="false">D109*0.96</f>
        <v>1912.32</v>
      </c>
      <c r="F109" s="28" t="n">
        <f aca="false">D109*1.01</f>
        <v>2011.92</v>
      </c>
      <c r="H109" s="27" t="n">
        <v>1988</v>
      </c>
      <c r="I109" s="26" t="n">
        <v>275</v>
      </c>
      <c r="J109" s="26" t="n">
        <v>40</v>
      </c>
      <c r="K109" s="29" t="n">
        <v>17</v>
      </c>
      <c r="L109" s="7"/>
    </row>
    <row r="110" customFormat="false" ht="12.75" hidden="false" customHeight="false" outlineLevel="0" collapsed="false">
      <c r="A110" s="25" t="n">
        <v>245</v>
      </c>
      <c r="B110" s="26" t="n">
        <v>40</v>
      </c>
      <c r="C110" s="26" t="n">
        <v>19</v>
      </c>
      <c r="D110" s="21" t="n">
        <f aca="false">ROUND(((C110*25.4+2*B110/100*A110)*3.05),0)</f>
        <v>2070</v>
      </c>
      <c r="E110" s="27" t="n">
        <f aca="false">D110*0.96</f>
        <v>1987.2</v>
      </c>
      <c r="F110" s="28" t="n">
        <f aca="false">D110*1.01</f>
        <v>2090.7</v>
      </c>
      <c r="H110" s="27" t="n">
        <v>1990</v>
      </c>
      <c r="I110" s="26" t="n">
        <v>245</v>
      </c>
      <c r="J110" s="26" t="n">
        <v>45</v>
      </c>
      <c r="K110" s="29" t="n">
        <v>17</v>
      </c>
      <c r="L110" s="7"/>
    </row>
    <row r="111" customFormat="false" ht="12.75" hidden="false" customHeight="false" outlineLevel="0" collapsed="false">
      <c r="A111" s="25" t="n">
        <v>245</v>
      </c>
      <c r="B111" s="26" t="n">
        <v>40</v>
      </c>
      <c r="C111" s="26" t="n">
        <v>20</v>
      </c>
      <c r="D111" s="21" t="n">
        <f aca="false">ROUND(((C111*25.4+2*B111/100*A111)*3.05),0)</f>
        <v>2147</v>
      </c>
      <c r="E111" s="27" t="n">
        <f aca="false">D111*0.96</f>
        <v>2061.12</v>
      </c>
      <c r="F111" s="28" t="n">
        <f aca="false">D111*1.01</f>
        <v>2168.47</v>
      </c>
      <c r="H111" s="27" t="n">
        <v>1992</v>
      </c>
      <c r="I111" s="26" t="n">
        <v>245</v>
      </c>
      <c r="J111" s="26" t="n">
        <v>40</v>
      </c>
      <c r="K111" s="29" t="n">
        <v>18</v>
      </c>
      <c r="L111" s="7"/>
    </row>
    <row r="112" customFormat="false" ht="12.75" hidden="false" customHeight="false" outlineLevel="0" collapsed="false">
      <c r="A112" s="25" t="n">
        <v>245</v>
      </c>
      <c r="B112" s="26" t="n">
        <v>45</v>
      </c>
      <c r="C112" s="26" t="n">
        <v>16</v>
      </c>
      <c r="D112" s="21" t="n">
        <f aca="false">ROUND(((C112*25.4+2*B112/100*A112)*3.05),0)</f>
        <v>1912</v>
      </c>
      <c r="E112" s="27" t="n">
        <f aca="false">D112*0.96</f>
        <v>1835.52</v>
      </c>
      <c r="F112" s="28" t="n">
        <f aca="false">D112*1.01</f>
        <v>1931.12</v>
      </c>
      <c r="H112" s="27" t="n">
        <v>1993</v>
      </c>
      <c r="I112" s="26" t="n">
        <v>285</v>
      </c>
      <c r="J112" s="26" t="n">
        <v>30</v>
      </c>
      <c r="K112" s="29" t="n">
        <v>19</v>
      </c>
      <c r="L112" s="7"/>
    </row>
    <row r="113" customFormat="false" ht="12.75" hidden="false" customHeight="false" outlineLevel="0" collapsed="false">
      <c r="A113" s="25" t="n">
        <v>245</v>
      </c>
      <c r="B113" s="26" t="n">
        <v>45</v>
      </c>
      <c r="C113" s="26" t="n">
        <v>17</v>
      </c>
      <c r="D113" s="21" t="n">
        <f aca="false">ROUND(((C113*25.4+2*B113/100*A113)*3.05),0)</f>
        <v>1990</v>
      </c>
      <c r="E113" s="27" t="n">
        <f aca="false">D113*0.96</f>
        <v>1910.4</v>
      </c>
      <c r="F113" s="28" t="n">
        <f aca="false">D113*1.01</f>
        <v>2009.9</v>
      </c>
      <c r="H113" s="27" t="n">
        <v>1994</v>
      </c>
      <c r="I113" s="26" t="n">
        <v>225</v>
      </c>
      <c r="J113" s="26" t="n">
        <v>55</v>
      </c>
      <c r="K113" s="29" t="n">
        <v>16</v>
      </c>
      <c r="L113" s="7"/>
    </row>
    <row r="114" customFormat="false" ht="12.75" hidden="false" customHeight="false" outlineLevel="0" collapsed="false">
      <c r="A114" s="25" t="n">
        <v>245</v>
      </c>
      <c r="B114" s="26" t="n">
        <v>45</v>
      </c>
      <c r="C114" s="26" t="n">
        <v>18</v>
      </c>
      <c r="D114" s="21" t="n">
        <f aca="false">ROUND(((C114*25.4+2*B114/100*A114)*3.05),0)</f>
        <v>2067</v>
      </c>
      <c r="E114" s="27" t="n">
        <f aca="false">D114*0.96</f>
        <v>1984.32</v>
      </c>
      <c r="F114" s="28" t="n">
        <f aca="false">D114*1.01</f>
        <v>2087.67</v>
      </c>
      <c r="H114" s="27" t="n">
        <v>1995</v>
      </c>
      <c r="I114" s="26" t="n">
        <v>195</v>
      </c>
      <c r="J114" s="26" t="n">
        <v>70</v>
      </c>
      <c r="K114" s="29" t="n">
        <v>15</v>
      </c>
      <c r="L114" s="7"/>
    </row>
    <row r="115" customFormat="false" ht="12.75" hidden="false" customHeight="false" outlineLevel="0" collapsed="false">
      <c r="A115" s="25" t="n">
        <v>245</v>
      </c>
      <c r="B115" s="26" t="n">
        <v>45</v>
      </c>
      <c r="C115" s="26" t="n">
        <v>19</v>
      </c>
      <c r="D115" s="21" t="n">
        <f aca="false">ROUND(((C115*25.4+2*B115/100*A115)*3.05),0)</f>
        <v>2144</v>
      </c>
      <c r="E115" s="27" t="n">
        <f aca="false">D115*0.96</f>
        <v>2058.24</v>
      </c>
      <c r="F115" s="28" t="n">
        <f aca="false">D115*1.01</f>
        <v>2165.44</v>
      </c>
      <c r="H115" s="27" t="n">
        <v>1995</v>
      </c>
      <c r="I115" s="26" t="n">
        <v>245</v>
      </c>
      <c r="J115" s="26" t="n">
        <v>35</v>
      </c>
      <c r="K115" s="29" t="n">
        <v>19</v>
      </c>
      <c r="L115" s="7"/>
    </row>
    <row r="116" customFormat="false" ht="12.75" hidden="false" customHeight="false" outlineLevel="0" collapsed="false">
      <c r="A116" s="25" t="n">
        <v>245</v>
      </c>
      <c r="B116" s="26" t="n">
        <v>50</v>
      </c>
      <c r="C116" s="26" t="n">
        <v>18</v>
      </c>
      <c r="D116" s="21" t="n">
        <f aca="false">ROUND(((C116*25.4+2*B116/100*A116)*3.05),0)</f>
        <v>2142</v>
      </c>
      <c r="E116" s="27" t="n">
        <f aca="false">D116*0.96</f>
        <v>2056.32</v>
      </c>
      <c r="F116" s="28" t="n">
        <f aca="false">D116*1.01</f>
        <v>2163.42</v>
      </c>
      <c r="H116" s="27" t="n">
        <v>2003</v>
      </c>
      <c r="I116" s="26" t="n">
        <v>225</v>
      </c>
      <c r="J116" s="26" t="n">
        <v>50</v>
      </c>
      <c r="K116" s="29" t="n">
        <v>17</v>
      </c>
      <c r="L116" s="7"/>
    </row>
    <row r="117" customFormat="false" ht="12.75" hidden="false" customHeight="false" outlineLevel="0" collapsed="false">
      <c r="A117" s="25" t="n">
        <v>245</v>
      </c>
      <c r="B117" s="26" t="n">
        <v>55</v>
      </c>
      <c r="C117" s="26" t="n">
        <v>17</v>
      </c>
      <c r="D117" s="21" t="n">
        <f aca="false">ROUND(((C117*25.4+2*B117/100*A117)*3.05),0)</f>
        <v>2139</v>
      </c>
      <c r="E117" s="27" t="n">
        <f aca="false">D117*0.96</f>
        <v>2053.44</v>
      </c>
      <c r="F117" s="28" t="n">
        <f aca="false">D117*1.01</f>
        <v>2160.39</v>
      </c>
      <c r="H117" s="27" t="n">
        <v>2003</v>
      </c>
      <c r="I117" s="26" t="n">
        <v>285</v>
      </c>
      <c r="J117" s="26" t="n">
        <v>35</v>
      </c>
      <c r="K117" s="29" t="n">
        <v>18</v>
      </c>
      <c r="L117" s="7"/>
    </row>
    <row r="118" customFormat="false" ht="12.75" hidden="false" customHeight="false" outlineLevel="0" collapsed="false">
      <c r="A118" s="25" t="n">
        <v>255</v>
      </c>
      <c r="B118" s="26" t="n">
        <v>35</v>
      </c>
      <c r="C118" s="26" t="n">
        <v>14</v>
      </c>
      <c r="D118" s="21" t="n">
        <f aca="false">ROUND(((C118*25.4+2*B118/100*A118)*3.05),0)</f>
        <v>1629</v>
      </c>
      <c r="E118" s="27" t="n">
        <f aca="false">D118*0.96</f>
        <v>1563.84</v>
      </c>
      <c r="F118" s="28" t="n">
        <f aca="false">D118*1.01</f>
        <v>1645.29</v>
      </c>
      <c r="H118" s="27" t="n">
        <v>2012</v>
      </c>
      <c r="I118" s="26" t="n">
        <v>225</v>
      </c>
      <c r="J118" s="26" t="n">
        <v>45</v>
      </c>
      <c r="K118" s="29" t="n">
        <v>18</v>
      </c>
      <c r="L118" s="7"/>
    </row>
    <row r="119" customFormat="false" ht="12.75" hidden="false" customHeight="false" outlineLevel="0" collapsed="false">
      <c r="A119" s="25" t="n">
        <v>255</v>
      </c>
      <c r="B119" s="26" t="n">
        <v>35</v>
      </c>
      <c r="C119" s="26" t="n">
        <v>16</v>
      </c>
      <c r="D119" s="21" t="n">
        <f aca="false">ROUND(((C119*25.4+2*B119/100*A119)*3.05),0)</f>
        <v>1784</v>
      </c>
      <c r="E119" s="27" t="n">
        <f aca="false">D119*0.96</f>
        <v>1712.64</v>
      </c>
      <c r="F119" s="28" t="n">
        <f aca="false">D119*1.01</f>
        <v>1801.84</v>
      </c>
      <c r="H119" s="27" t="n">
        <v>2015</v>
      </c>
      <c r="I119" s="26" t="n">
        <v>215</v>
      </c>
      <c r="J119" s="26" t="n">
        <v>65</v>
      </c>
      <c r="K119" s="29" t="n">
        <v>15</v>
      </c>
      <c r="L119" s="7"/>
    </row>
    <row r="120" customFormat="false" ht="12.75" hidden="false" customHeight="false" outlineLevel="0" collapsed="false">
      <c r="A120" s="25" t="n">
        <v>255</v>
      </c>
      <c r="B120" s="26" t="n">
        <v>35</v>
      </c>
      <c r="C120" s="26" t="n">
        <v>18</v>
      </c>
      <c r="D120" s="21" t="n">
        <f aca="false">ROUND(((C120*25.4+2*B120/100*A120)*3.05),0)</f>
        <v>1939</v>
      </c>
      <c r="E120" s="27" t="n">
        <f aca="false">D120*0.96</f>
        <v>1861.44</v>
      </c>
      <c r="F120" s="28" t="n">
        <f aca="false">D120*1.01</f>
        <v>1958.39</v>
      </c>
      <c r="H120" s="27" t="n">
        <v>2016</v>
      </c>
      <c r="I120" s="26" t="n">
        <v>255</v>
      </c>
      <c r="J120" s="26" t="n">
        <v>35</v>
      </c>
      <c r="K120" s="29" t="n">
        <v>19</v>
      </c>
      <c r="L120" s="7"/>
    </row>
    <row r="121" customFormat="false" ht="12.75" hidden="false" customHeight="false" outlineLevel="0" collapsed="false">
      <c r="A121" s="25" t="n">
        <v>255</v>
      </c>
      <c r="B121" s="26" t="n">
        <v>35</v>
      </c>
      <c r="C121" s="26" t="n">
        <v>19</v>
      </c>
      <c r="D121" s="21" t="n">
        <f aca="false">ROUND(((C121*25.4+2*B121/100*A121)*3.05),0)</f>
        <v>2016</v>
      </c>
      <c r="E121" s="27" t="n">
        <f aca="false">D121*0.96</f>
        <v>1935.36</v>
      </c>
      <c r="F121" s="28" t="n">
        <f aca="false">D121*1.01</f>
        <v>2036.16</v>
      </c>
      <c r="H121" s="27" t="n">
        <v>2017</v>
      </c>
      <c r="I121" s="26" t="n">
        <v>255</v>
      </c>
      <c r="J121" s="26" t="n">
        <v>45</v>
      </c>
      <c r="K121" s="29" t="n">
        <v>17</v>
      </c>
      <c r="L121" s="7"/>
    </row>
    <row r="122" customFormat="false" ht="12.75" hidden="false" customHeight="false" outlineLevel="0" collapsed="false">
      <c r="A122" s="25" t="n">
        <v>255</v>
      </c>
      <c r="B122" s="26" t="n">
        <v>35</v>
      </c>
      <c r="C122" s="26" t="n">
        <v>20</v>
      </c>
      <c r="D122" s="21" t="n">
        <f aca="false">ROUND(((C122*25.4+2*B122/100*A122)*3.05),0)</f>
        <v>2094</v>
      </c>
      <c r="E122" s="27" t="n">
        <f aca="false">D122*0.96</f>
        <v>2010.24</v>
      </c>
      <c r="F122" s="28" t="n">
        <f aca="false">D122*1.01</f>
        <v>2114.94</v>
      </c>
      <c r="H122" s="27" t="n">
        <v>2017</v>
      </c>
      <c r="I122" s="26" t="n">
        <v>255</v>
      </c>
      <c r="J122" s="26" t="n">
        <v>40</v>
      </c>
      <c r="K122" s="29" t="n">
        <v>18</v>
      </c>
      <c r="L122" s="7"/>
    </row>
    <row r="123" customFormat="false" ht="12.75" hidden="false" customHeight="false" outlineLevel="0" collapsed="false">
      <c r="A123" s="25" t="n">
        <v>255</v>
      </c>
      <c r="B123" s="26" t="n">
        <v>40</v>
      </c>
      <c r="C123" s="26" t="n">
        <v>17</v>
      </c>
      <c r="D123" s="21" t="n">
        <f aca="false">ROUND(((C123*25.4+2*B123/100*A123)*3.05),0)</f>
        <v>1939</v>
      </c>
      <c r="E123" s="27" t="n">
        <f aca="false">D123*0.96</f>
        <v>1861.44</v>
      </c>
      <c r="F123" s="28" t="n">
        <f aca="false">D123*1.01</f>
        <v>1958.39</v>
      </c>
      <c r="H123" s="27" t="n">
        <v>2021</v>
      </c>
      <c r="I123" s="26" t="n">
        <v>225</v>
      </c>
      <c r="J123" s="26" t="n">
        <v>40</v>
      </c>
      <c r="K123" s="29" t="n">
        <v>19</v>
      </c>
      <c r="L123" s="7"/>
    </row>
    <row r="124" customFormat="false" ht="12.75" hidden="false" customHeight="false" outlineLevel="0" collapsed="false">
      <c r="A124" s="25" t="n">
        <v>255</v>
      </c>
      <c r="B124" s="26" t="n">
        <v>40</v>
      </c>
      <c r="C124" s="26" t="n">
        <v>18</v>
      </c>
      <c r="D124" s="21" t="n">
        <f aca="false">ROUND(((C124*25.4+2*B124/100*A124)*3.05),0)</f>
        <v>2017</v>
      </c>
      <c r="E124" s="27" t="n">
        <f aca="false">D124*0.96</f>
        <v>1936.32</v>
      </c>
      <c r="F124" s="28" t="n">
        <f aca="false">D124*1.01</f>
        <v>2037.17</v>
      </c>
      <c r="H124" s="27" t="n">
        <v>2038</v>
      </c>
      <c r="I124" s="26" t="n">
        <v>265</v>
      </c>
      <c r="J124" s="26" t="n">
        <v>35</v>
      </c>
      <c r="K124" s="29" t="n">
        <v>19</v>
      </c>
      <c r="L124" s="7"/>
    </row>
    <row r="125" customFormat="false" ht="12.75" hidden="false" customHeight="false" outlineLevel="0" collapsed="false">
      <c r="A125" s="25" t="n">
        <v>255</v>
      </c>
      <c r="B125" s="26" t="n">
        <v>40</v>
      </c>
      <c r="C125" s="26" t="n">
        <v>19</v>
      </c>
      <c r="D125" s="21" t="n">
        <f aca="false">ROUND(((C125*25.4+2*B125/100*A125)*3.05),0)</f>
        <v>2094</v>
      </c>
      <c r="E125" s="27" t="n">
        <f aca="false">D125*0.96</f>
        <v>2010.24</v>
      </c>
      <c r="F125" s="28" t="n">
        <f aca="false">D125*1.01</f>
        <v>2114.94</v>
      </c>
      <c r="H125" s="27" t="n">
        <v>2059</v>
      </c>
      <c r="I125" s="26" t="n">
        <v>275</v>
      </c>
      <c r="J125" s="26" t="n">
        <v>35</v>
      </c>
      <c r="K125" s="29" t="n">
        <v>19</v>
      </c>
      <c r="L125" s="7"/>
    </row>
    <row r="126" customFormat="false" ht="12.75" hidden="false" customHeight="false" outlineLevel="0" collapsed="false">
      <c r="A126" s="25" t="n">
        <v>255</v>
      </c>
      <c r="B126" s="26" t="n">
        <v>45</v>
      </c>
      <c r="C126" s="26" t="n">
        <v>17</v>
      </c>
      <c r="D126" s="21" t="n">
        <f aca="false">ROUND(((C126*25.4+2*B126/100*A126)*3.05),0)</f>
        <v>2017</v>
      </c>
      <c r="E126" s="27" t="n">
        <f aca="false">D126*0.96</f>
        <v>1936.32</v>
      </c>
      <c r="F126" s="28" t="n">
        <f aca="false">D126*1.01</f>
        <v>2037.17</v>
      </c>
      <c r="H126" s="27" t="n">
        <v>2063</v>
      </c>
      <c r="I126" s="26" t="n">
        <v>225</v>
      </c>
      <c r="J126" s="26" t="n">
        <v>60</v>
      </c>
      <c r="K126" s="29" t="n">
        <v>16</v>
      </c>
      <c r="L126" s="7"/>
    </row>
    <row r="127" customFormat="false" ht="12.75" hidden="false" customHeight="false" outlineLevel="0" collapsed="false">
      <c r="A127" s="25" t="n">
        <v>255</v>
      </c>
      <c r="B127" s="26" t="n">
        <v>45</v>
      </c>
      <c r="C127" s="26" t="n">
        <v>18</v>
      </c>
      <c r="D127" s="21" t="n">
        <f aca="false">ROUND(((C127*25.4+2*B127/100*A127)*3.05),0)</f>
        <v>2094</v>
      </c>
      <c r="E127" s="27" t="n">
        <f aca="false">D127*0.96</f>
        <v>2010.24</v>
      </c>
      <c r="F127" s="28" t="n">
        <f aca="false">D127*1.01</f>
        <v>2114.94</v>
      </c>
      <c r="H127" s="27" t="n">
        <v>2065</v>
      </c>
      <c r="I127" s="26" t="n">
        <v>275</v>
      </c>
      <c r="J127" s="26" t="n">
        <v>40</v>
      </c>
      <c r="K127" s="29" t="n">
        <v>18</v>
      </c>
      <c r="L127" s="7"/>
    </row>
    <row r="128" customFormat="false" ht="12.75" hidden="false" customHeight="false" outlineLevel="0" collapsed="false">
      <c r="A128" s="25" t="n">
        <v>255</v>
      </c>
      <c r="B128" s="26" t="n">
        <v>50</v>
      </c>
      <c r="C128" s="26" t="n">
        <v>17</v>
      </c>
      <c r="D128" s="21" t="n">
        <f aca="false">ROUND(((C128*25.4+2*B128/100*A128)*3.05),0)</f>
        <v>2095</v>
      </c>
      <c r="E128" s="27" t="n">
        <f aca="false">D128*0.96</f>
        <v>2011.2</v>
      </c>
      <c r="F128" s="28" t="n">
        <f aca="false">D128*1.01</f>
        <v>2115.95</v>
      </c>
      <c r="H128" s="27" t="n">
        <v>2067</v>
      </c>
      <c r="I128" s="26" t="n">
        <v>245</v>
      </c>
      <c r="J128" s="26" t="n">
        <v>45</v>
      </c>
      <c r="K128" s="29" t="n">
        <v>18</v>
      </c>
      <c r="L128" s="7"/>
    </row>
    <row r="129" customFormat="false" ht="12.75" hidden="false" customHeight="false" outlineLevel="0" collapsed="false">
      <c r="A129" s="25" t="n">
        <v>265</v>
      </c>
      <c r="B129" s="26" t="n">
        <v>30</v>
      </c>
      <c r="C129" s="26" t="n">
        <v>18</v>
      </c>
      <c r="D129" s="21" t="n">
        <f aca="false">ROUND(((C129*25.4+2*B129/100*A129)*3.05),0)</f>
        <v>1879</v>
      </c>
      <c r="E129" s="27" t="n">
        <f aca="false">D129*0.96</f>
        <v>1803.84</v>
      </c>
      <c r="F129" s="28" t="n">
        <f aca="false">D129*1.01</f>
        <v>1897.79</v>
      </c>
      <c r="H129" s="27" t="n">
        <v>2070</v>
      </c>
      <c r="I129" s="26" t="n">
        <v>245</v>
      </c>
      <c r="J129" s="26" t="n">
        <v>40</v>
      </c>
      <c r="K129" s="29" t="n">
        <v>19</v>
      </c>
      <c r="L129" s="7"/>
    </row>
    <row r="130" customFormat="false" ht="12.75" hidden="false" customHeight="false" outlineLevel="0" collapsed="false">
      <c r="A130" s="25" t="n">
        <v>265</v>
      </c>
      <c r="B130" s="26" t="n">
        <v>30</v>
      </c>
      <c r="C130" s="26" t="n">
        <v>19</v>
      </c>
      <c r="D130" s="21" t="n">
        <f aca="false">ROUND(((C130*25.4+2*B130/100*A130)*3.05),0)</f>
        <v>1957</v>
      </c>
      <c r="E130" s="27" t="n">
        <f aca="false">D130*0.96</f>
        <v>1878.72</v>
      </c>
      <c r="F130" s="28" t="n">
        <f aca="false">D130*1.01</f>
        <v>1976.57</v>
      </c>
      <c r="H130" s="27" t="n">
        <v>2071</v>
      </c>
      <c r="I130" s="26" t="n">
        <v>285</v>
      </c>
      <c r="J130" s="26" t="n">
        <v>30</v>
      </c>
      <c r="K130" s="29" t="n">
        <v>20</v>
      </c>
      <c r="L130" s="7"/>
    </row>
    <row r="131" customFormat="false" ht="12.75" hidden="false" customHeight="false" outlineLevel="0" collapsed="false">
      <c r="A131" s="25" t="n">
        <v>265</v>
      </c>
      <c r="B131" s="26" t="n">
        <v>35</v>
      </c>
      <c r="C131" s="26" t="n">
        <v>17</v>
      </c>
      <c r="D131" s="21" t="n">
        <f aca="false">ROUND(((C131*25.4+2*B131/100*A131)*3.05),0)</f>
        <v>1883</v>
      </c>
      <c r="E131" s="27" t="n">
        <f aca="false">D131*0.96</f>
        <v>1807.68</v>
      </c>
      <c r="F131" s="28" t="n">
        <f aca="false">D131*1.01</f>
        <v>1901.83</v>
      </c>
      <c r="H131" s="27" t="n">
        <v>2072</v>
      </c>
      <c r="I131" s="26" t="n">
        <v>225</v>
      </c>
      <c r="J131" s="26" t="n">
        <v>55</v>
      </c>
      <c r="K131" s="29" t="n">
        <v>17</v>
      </c>
      <c r="L131" s="7"/>
    </row>
    <row r="132" customFormat="false" ht="12.75" hidden="false" customHeight="false" outlineLevel="0" collapsed="false">
      <c r="A132" s="25" t="n">
        <v>265</v>
      </c>
      <c r="B132" s="26" t="n">
        <v>35</v>
      </c>
      <c r="C132" s="26" t="n">
        <v>18</v>
      </c>
      <c r="D132" s="21" t="n">
        <f aca="false">ROUND(((C132*25.4+2*B132/100*A132)*3.05),0)</f>
        <v>1960</v>
      </c>
      <c r="E132" s="27" t="n">
        <f aca="false">D132*0.96</f>
        <v>1881.6</v>
      </c>
      <c r="F132" s="28" t="n">
        <f aca="false">D132*1.01</f>
        <v>1979.6</v>
      </c>
      <c r="H132" s="27" t="n">
        <v>2072</v>
      </c>
      <c r="I132" s="26" t="n">
        <v>245</v>
      </c>
      <c r="J132" s="26" t="n">
        <v>35</v>
      </c>
      <c r="K132" s="29" t="n">
        <v>20</v>
      </c>
      <c r="L132" s="7"/>
    </row>
    <row r="133" customFormat="false" ht="12.75" hidden="false" customHeight="false" outlineLevel="0" collapsed="false">
      <c r="A133" s="25" t="n">
        <v>265</v>
      </c>
      <c r="B133" s="26" t="n">
        <v>35</v>
      </c>
      <c r="C133" s="26" t="n">
        <v>19</v>
      </c>
      <c r="D133" s="21" t="n">
        <f aca="false">ROUND(((C133*25.4+2*B133/100*A133)*3.05),0)</f>
        <v>2038</v>
      </c>
      <c r="E133" s="27" t="n">
        <f aca="false">D133*0.96</f>
        <v>1956.48</v>
      </c>
      <c r="F133" s="28" t="n">
        <f aca="false">D133*1.01</f>
        <v>2058.38</v>
      </c>
      <c r="H133" s="27" t="n">
        <v>2080</v>
      </c>
      <c r="I133" s="26" t="n">
        <v>285</v>
      </c>
      <c r="J133" s="26" t="n">
        <v>35</v>
      </c>
      <c r="K133" s="29" t="n">
        <v>19</v>
      </c>
      <c r="L133" s="7"/>
    </row>
    <row r="134" customFormat="false" ht="12.75" hidden="false" customHeight="false" outlineLevel="0" collapsed="false">
      <c r="A134" s="25" t="n">
        <v>265</v>
      </c>
      <c r="B134" s="26" t="n">
        <v>35</v>
      </c>
      <c r="C134" s="26" t="n">
        <v>20</v>
      </c>
      <c r="D134" s="21" t="n">
        <f aca="false">ROUND(((C134*25.4+2*B134/100*A134)*3.05),0)</f>
        <v>2115</v>
      </c>
      <c r="E134" s="27" t="n">
        <f aca="false">D134*0.96</f>
        <v>2030.4</v>
      </c>
      <c r="F134" s="28" t="n">
        <f aca="false">D134*1.01</f>
        <v>2136.15</v>
      </c>
      <c r="H134" s="27" t="n">
        <v>2090</v>
      </c>
      <c r="I134" s="26" t="n">
        <v>285</v>
      </c>
      <c r="J134" s="26" t="n">
        <v>40</v>
      </c>
      <c r="K134" s="29" t="n">
        <v>18</v>
      </c>
      <c r="L134" s="7"/>
    </row>
    <row r="135" customFormat="false" ht="12.75" hidden="false" customHeight="false" outlineLevel="0" collapsed="false">
      <c r="A135" s="25" t="n">
        <v>265</v>
      </c>
      <c r="B135" s="26" t="n">
        <v>40</v>
      </c>
      <c r="C135" s="26" t="n">
        <v>17</v>
      </c>
      <c r="D135" s="21" t="n">
        <f aca="false">ROUND(((C135*25.4+2*B135/100*A135)*3.05),0)</f>
        <v>1964</v>
      </c>
      <c r="E135" s="27" t="n">
        <f aca="false">D135*0.96</f>
        <v>1885.44</v>
      </c>
      <c r="F135" s="28" t="n">
        <f aca="false">D135*1.01</f>
        <v>1983.64</v>
      </c>
      <c r="H135" s="27" t="n">
        <v>2094</v>
      </c>
      <c r="I135" s="26" t="n">
        <v>255</v>
      </c>
      <c r="J135" s="26" t="n">
        <v>45</v>
      </c>
      <c r="K135" s="29" t="n">
        <v>18</v>
      </c>
      <c r="L135" s="7"/>
    </row>
    <row r="136" customFormat="false" ht="12.75" hidden="false" customHeight="false" outlineLevel="0" collapsed="false">
      <c r="A136" s="25" t="n">
        <v>275</v>
      </c>
      <c r="B136" s="26" t="n">
        <v>30</v>
      </c>
      <c r="C136" s="26" t="n">
        <v>19</v>
      </c>
      <c r="D136" s="21" t="n">
        <f aca="false">ROUND(((C136*25.4+2*B136/100*A136)*3.05),0)</f>
        <v>1975</v>
      </c>
      <c r="E136" s="27" t="n">
        <f aca="false">D136*0.96</f>
        <v>1896</v>
      </c>
      <c r="F136" s="28" t="n">
        <f aca="false">D136*1.01</f>
        <v>1994.75</v>
      </c>
      <c r="H136" s="27" t="n">
        <v>2094</v>
      </c>
      <c r="I136" s="26" t="n">
        <v>255</v>
      </c>
      <c r="J136" s="26" t="n">
        <v>40</v>
      </c>
      <c r="K136" s="29" t="n">
        <v>19</v>
      </c>
      <c r="L136" s="7"/>
    </row>
    <row r="137" customFormat="false" ht="12.75" hidden="false" customHeight="false" outlineLevel="0" collapsed="false">
      <c r="A137" s="25" t="n">
        <v>275</v>
      </c>
      <c r="B137" s="26" t="n">
        <v>35</v>
      </c>
      <c r="C137" s="26" t="n">
        <v>18</v>
      </c>
      <c r="D137" s="21" t="n">
        <f aca="false">ROUND(((C137*25.4+2*B137/100*A137)*3.05),0)</f>
        <v>1982</v>
      </c>
      <c r="E137" s="27" t="n">
        <f aca="false">D137*0.96</f>
        <v>1902.72</v>
      </c>
      <c r="F137" s="28" t="n">
        <f aca="false">D137*1.01</f>
        <v>2001.82</v>
      </c>
      <c r="H137" s="27" t="n">
        <v>2094</v>
      </c>
      <c r="I137" s="26" t="n">
        <v>255</v>
      </c>
      <c r="J137" s="26" t="n">
        <v>35</v>
      </c>
      <c r="K137" s="29" t="n">
        <v>20</v>
      </c>
      <c r="L137" s="7"/>
    </row>
    <row r="138" customFormat="false" ht="12.75" hidden="false" customHeight="false" outlineLevel="0" collapsed="false">
      <c r="A138" s="25" t="n">
        <v>275</v>
      </c>
      <c r="B138" s="26" t="n">
        <v>35</v>
      </c>
      <c r="C138" s="26" t="n">
        <v>19</v>
      </c>
      <c r="D138" s="21" t="n">
        <f aca="false">ROUND(((C138*25.4+2*B138/100*A138)*3.05),0)</f>
        <v>2059</v>
      </c>
      <c r="E138" s="27" t="n">
        <f aca="false">D138*0.96</f>
        <v>1976.64</v>
      </c>
      <c r="F138" s="28" t="n">
        <f aca="false">D138*1.01</f>
        <v>2079.59</v>
      </c>
      <c r="H138" s="27" t="n">
        <v>2095</v>
      </c>
      <c r="I138" s="26" t="n">
        <v>255</v>
      </c>
      <c r="J138" s="26" t="n">
        <v>50</v>
      </c>
      <c r="K138" s="29" t="n">
        <v>17</v>
      </c>
      <c r="L138" s="7"/>
    </row>
    <row r="139" customFormat="false" ht="12.75" hidden="false" customHeight="false" outlineLevel="0" collapsed="false">
      <c r="A139" s="25" t="n">
        <v>275</v>
      </c>
      <c r="B139" s="26" t="n">
        <v>35</v>
      </c>
      <c r="C139" s="26" t="n">
        <v>20</v>
      </c>
      <c r="D139" s="21" t="n">
        <f aca="false">ROUND(((C139*25.4+2*B139/100*A139)*3.05),0)</f>
        <v>2137</v>
      </c>
      <c r="E139" s="27" t="n">
        <f aca="false">D139*0.96</f>
        <v>2051.52</v>
      </c>
      <c r="F139" s="28" t="n">
        <f aca="false">D139*1.01</f>
        <v>2158.37</v>
      </c>
      <c r="H139" s="27" t="n">
        <v>2100</v>
      </c>
      <c r="I139" s="26" t="n">
        <v>235</v>
      </c>
      <c r="J139" s="26" t="n">
        <v>60</v>
      </c>
      <c r="K139" s="29" t="n">
        <v>16</v>
      </c>
      <c r="L139" s="7"/>
    </row>
    <row r="140" customFormat="false" ht="12.75" hidden="false" customHeight="false" outlineLevel="0" collapsed="false">
      <c r="A140" s="25" t="n">
        <v>275</v>
      </c>
      <c r="B140" s="26" t="n">
        <v>35</v>
      </c>
      <c r="C140" s="26" t="n">
        <v>21</v>
      </c>
      <c r="D140" s="21" t="n">
        <f aca="false">ROUND(((C140*25.4+2*B140/100*A140)*3.05),0)</f>
        <v>2214</v>
      </c>
      <c r="E140" s="27" t="n">
        <f aca="false">D140*0.96</f>
        <v>2125.44</v>
      </c>
      <c r="F140" s="28" t="n">
        <f aca="false">D140*1.01</f>
        <v>2236.14</v>
      </c>
      <c r="H140" s="27" t="n">
        <v>2105</v>
      </c>
      <c r="I140" s="26" t="n">
        <v>235</v>
      </c>
      <c r="J140" s="26" t="n">
        <v>55</v>
      </c>
      <c r="K140" s="29" t="n">
        <v>17</v>
      </c>
      <c r="L140" s="7"/>
    </row>
    <row r="141" customFormat="false" ht="12.75" hidden="false" customHeight="false" outlineLevel="0" collapsed="false">
      <c r="A141" s="25" t="n">
        <v>275</v>
      </c>
      <c r="B141" s="26" t="n">
        <v>40</v>
      </c>
      <c r="C141" s="26" t="n">
        <v>17</v>
      </c>
      <c r="D141" s="21" t="n">
        <f aca="false">ROUND(((C141*25.4+2*B141/100*A141)*3.05),0)</f>
        <v>1988</v>
      </c>
      <c r="E141" s="27" t="n">
        <f aca="false">D141*0.96</f>
        <v>1908.48</v>
      </c>
      <c r="F141" s="28" t="n">
        <f aca="false">D141*1.01</f>
        <v>2007.88</v>
      </c>
      <c r="H141" s="27" t="n">
        <v>2111</v>
      </c>
      <c r="I141" s="26" t="n">
        <v>235</v>
      </c>
      <c r="J141" s="26" t="n">
        <v>50</v>
      </c>
      <c r="K141" s="29" t="n">
        <v>18</v>
      </c>
      <c r="L141" s="7"/>
    </row>
    <row r="142" customFormat="false" ht="12.75" hidden="false" customHeight="false" outlineLevel="0" collapsed="false">
      <c r="A142" s="25" t="n">
        <v>275</v>
      </c>
      <c r="B142" s="26" t="n">
        <v>40</v>
      </c>
      <c r="C142" s="26" t="n">
        <v>18</v>
      </c>
      <c r="D142" s="21" t="n">
        <f aca="false">ROUND(((C142*25.4+2*B142/100*A142)*3.05),0)</f>
        <v>2065</v>
      </c>
      <c r="E142" s="27" t="n">
        <f aca="false">D142*0.96</f>
        <v>1982.4</v>
      </c>
      <c r="F142" s="28" t="n">
        <f aca="false">D142*1.01</f>
        <v>2085.65</v>
      </c>
      <c r="H142" s="27" t="n">
        <v>2115</v>
      </c>
      <c r="I142" s="26" t="n">
        <v>265</v>
      </c>
      <c r="J142" s="26" t="n">
        <v>35</v>
      </c>
      <c r="K142" s="29" t="n">
        <v>20</v>
      </c>
      <c r="L142" s="7"/>
    </row>
    <row r="143" customFormat="false" ht="12.75" hidden="false" customHeight="false" outlineLevel="0" collapsed="false">
      <c r="A143" s="25" t="n">
        <v>275</v>
      </c>
      <c r="B143" s="26" t="n">
        <v>40</v>
      </c>
      <c r="C143" s="26" t="n">
        <v>19</v>
      </c>
      <c r="D143" s="21" t="n">
        <f aca="false">ROUND(((C143*25.4+2*B143/100*A143)*3.05),0)</f>
        <v>2143</v>
      </c>
      <c r="E143" s="27" t="n">
        <f aca="false">D143*0.96</f>
        <v>2057.28</v>
      </c>
      <c r="F143" s="28" t="n">
        <f aca="false">D143*1.01</f>
        <v>2164.43</v>
      </c>
      <c r="H143" s="27" t="n">
        <v>2137</v>
      </c>
      <c r="I143" s="26" t="n">
        <v>275</v>
      </c>
      <c r="J143" s="26" t="n">
        <v>35</v>
      </c>
      <c r="K143" s="29" t="n">
        <v>20</v>
      </c>
      <c r="L143" s="7"/>
    </row>
    <row r="144" customFormat="false" ht="12.75" hidden="false" customHeight="false" outlineLevel="0" collapsed="false">
      <c r="A144" s="25" t="n">
        <v>275</v>
      </c>
      <c r="B144" s="26" t="n">
        <v>40</v>
      </c>
      <c r="C144" s="26" t="n">
        <v>20</v>
      </c>
      <c r="D144" s="21" t="n">
        <f aca="false">ROUND(((C144*25.4+2*B144/100*A144)*3.05),0)</f>
        <v>2220</v>
      </c>
      <c r="E144" s="27" t="n">
        <f aca="false">D144*0.96</f>
        <v>2131.2</v>
      </c>
      <c r="F144" s="28" t="n">
        <f aca="false">D144*1.01</f>
        <v>2242.2</v>
      </c>
      <c r="H144" s="27" t="n">
        <v>2139</v>
      </c>
      <c r="I144" s="26" t="n">
        <v>245</v>
      </c>
      <c r="J144" s="26" t="n">
        <v>55</v>
      </c>
      <c r="K144" s="29" t="n">
        <v>17</v>
      </c>
      <c r="L144" s="7"/>
    </row>
    <row r="145" customFormat="false" ht="12.75" hidden="false" customHeight="false" outlineLevel="0" collapsed="false">
      <c r="A145" s="25" t="n">
        <v>275</v>
      </c>
      <c r="B145" s="26" t="n">
        <v>45</v>
      </c>
      <c r="C145" s="26" t="n">
        <v>19</v>
      </c>
      <c r="D145" s="21" t="n">
        <f aca="false">ROUND(((C145*25.4+2*B145/100*A145)*3.05),0)</f>
        <v>2227</v>
      </c>
      <c r="E145" s="27" t="n">
        <f aca="false">D145*0.96</f>
        <v>2137.92</v>
      </c>
      <c r="F145" s="28" t="n">
        <f aca="false">D145*1.01</f>
        <v>2249.27</v>
      </c>
      <c r="H145" s="27" t="n">
        <v>2142</v>
      </c>
      <c r="I145" s="26" t="n">
        <v>245</v>
      </c>
      <c r="J145" s="26" t="n">
        <v>50</v>
      </c>
      <c r="K145" s="29" t="n">
        <v>18</v>
      </c>
      <c r="L145" s="7"/>
    </row>
    <row r="146" customFormat="false" ht="12.75" hidden="false" customHeight="false" outlineLevel="0" collapsed="false">
      <c r="A146" s="25" t="n">
        <v>285</v>
      </c>
      <c r="B146" s="26" t="n">
        <v>30</v>
      </c>
      <c r="C146" s="26" t="n">
        <v>18</v>
      </c>
      <c r="D146" s="21" t="n">
        <f aca="false">ROUND(((C146*25.4+2*B146/100*A146)*3.05),0)</f>
        <v>1916</v>
      </c>
      <c r="E146" s="27" t="n">
        <f aca="false">D146*0.96</f>
        <v>1839.36</v>
      </c>
      <c r="F146" s="28" t="n">
        <f aca="false">D146*1.01</f>
        <v>1935.16</v>
      </c>
      <c r="H146" s="27" t="n">
        <v>2143</v>
      </c>
      <c r="I146" s="26" t="n">
        <v>275</v>
      </c>
      <c r="J146" s="26" t="n">
        <v>40</v>
      </c>
      <c r="K146" s="29" t="n">
        <v>19</v>
      </c>
      <c r="L146" s="7"/>
    </row>
    <row r="147" customFormat="false" ht="12.75" hidden="false" customHeight="false" outlineLevel="0" collapsed="false">
      <c r="A147" s="25" t="n">
        <v>285</v>
      </c>
      <c r="B147" s="26" t="n">
        <v>30</v>
      </c>
      <c r="C147" s="26" t="n">
        <v>19</v>
      </c>
      <c r="D147" s="21" t="n">
        <f aca="false">ROUND(((C147*25.4+2*B147/100*A147)*3.05),0)</f>
        <v>1993</v>
      </c>
      <c r="E147" s="27" t="n">
        <f aca="false">D147*0.96</f>
        <v>1913.28</v>
      </c>
      <c r="F147" s="28" t="n">
        <f aca="false">D147*1.01</f>
        <v>2012.93</v>
      </c>
      <c r="H147" s="27" t="n">
        <v>2144</v>
      </c>
      <c r="I147" s="26" t="n">
        <v>245</v>
      </c>
      <c r="J147" s="26" t="n">
        <v>45</v>
      </c>
      <c r="K147" s="29" t="n">
        <v>19</v>
      </c>
      <c r="L147" s="7"/>
    </row>
    <row r="148" customFormat="false" ht="12.75" hidden="false" customHeight="false" outlineLevel="0" collapsed="false">
      <c r="A148" s="25" t="n">
        <v>285</v>
      </c>
      <c r="B148" s="26" t="n">
        <v>30</v>
      </c>
      <c r="C148" s="26" t="n">
        <v>20</v>
      </c>
      <c r="D148" s="21" t="n">
        <f aca="false">ROUND(((C148*25.4+2*B148/100*A148)*3.05),0)</f>
        <v>2071</v>
      </c>
      <c r="E148" s="27" t="n">
        <f aca="false">D148*0.96</f>
        <v>1988.16</v>
      </c>
      <c r="F148" s="28" t="n">
        <f aca="false">D148*1.01</f>
        <v>2091.71</v>
      </c>
      <c r="H148" s="27" t="n">
        <v>2147</v>
      </c>
      <c r="I148" s="26" t="n">
        <v>245</v>
      </c>
      <c r="J148" s="26" t="n">
        <v>40</v>
      </c>
      <c r="K148" s="29" t="n">
        <v>20</v>
      </c>
      <c r="L148" s="7"/>
    </row>
    <row r="149" customFormat="false" ht="12.75" hidden="false" customHeight="false" outlineLevel="0" collapsed="false">
      <c r="A149" s="25" t="n">
        <v>285</v>
      </c>
      <c r="B149" s="26" t="n">
        <v>30</v>
      </c>
      <c r="C149" s="26" t="n">
        <v>21</v>
      </c>
      <c r="D149" s="21" t="n">
        <f aca="false">ROUND(((C149*25.4+2*B149/100*A149)*3.05),0)</f>
        <v>2148</v>
      </c>
      <c r="E149" s="27" t="n">
        <f aca="false">D149*0.96</f>
        <v>2062.08</v>
      </c>
      <c r="F149" s="28" t="n">
        <f aca="false">D149*1.01</f>
        <v>2169.48</v>
      </c>
      <c r="H149" s="27" t="n">
        <v>2148</v>
      </c>
      <c r="I149" s="26" t="n">
        <v>285</v>
      </c>
      <c r="J149" s="26" t="n">
        <v>30</v>
      </c>
      <c r="K149" s="29" t="n">
        <v>21</v>
      </c>
      <c r="L149" s="7"/>
    </row>
    <row r="150" customFormat="false" ht="12.75" hidden="false" customHeight="false" outlineLevel="0" collapsed="false">
      <c r="A150" s="25" t="n">
        <v>285</v>
      </c>
      <c r="B150" s="26" t="n">
        <v>30</v>
      </c>
      <c r="C150" s="26" t="n">
        <v>22</v>
      </c>
      <c r="D150" s="21" t="n">
        <f aca="false">ROUND(((C150*25.4+2*B150/100*A150)*3.05),0)</f>
        <v>2226</v>
      </c>
      <c r="E150" s="27" t="n">
        <f aca="false">D150*0.96</f>
        <v>2136.96</v>
      </c>
      <c r="F150" s="28" t="n">
        <f aca="false">D150*1.01</f>
        <v>2248.26</v>
      </c>
      <c r="H150" s="27" t="n">
        <v>2150</v>
      </c>
      <c r="I150" s="26" t="n">
        <v>245</v>
      </c>
      <c r="J150" s="26" t="n">
        <v>35</v>
      </c>
      <c r="K150" s="29" t="n">
        <v>21</v>
      </c>
      <c r="L150" s="7"/>
    </row>
    <row r="151" customFormat="false" ht="12.75" hidden="false" customHeight="false" outlineLevel="0" collapsed="false">
      <c r="A151" s="25" t="n">
        <v>285</v>
      </c>
      <c r="B151" s="26" t="n">
        <v>35</v>
      </c>
      <c r="C151" s="26" t="n">
        <v>18</v>
      </c>
      <c r="D151" s="21" t="n">
        <f aca="false">ROUND(((C151*25.4+2*B151/100*A151)*3.05),0)</f>
        <v>2003</v>
      </c>
      <c r="E151" s="27" t="n">
        <f aca="false">D151*0.96</f>
        <v>1922.88</v>
      </c>
      <c r="F151" s="28" t="n">
        <f aca="false">D151*1.01</f>
        <v>2023.03</v>
      </c>
      <c r="H151" s="27" t="n">
        <v>2162</v>
      </c>
      <c r="I151" s="26" t="n">
        <v>335</v>
      </c>
      <c r="J151" s="26" t="n">
        <v>30</v>
      </c>
      <c r="K151" s="29" t="n">
        <v>20</v>
      </c>
      <c r="L151" s="7"/>
    </row>
    <row r="152" customFormat="false" ht="12.75" hidden="false" customHeight="false" outlineLevel="0" collapsed="false">
      <c r="A152" s="25" t="n">
        <v>285</v>
      </c>
      <c r="B152" s="26" t="n">
        <v>35</v>
      </c>
      <c r="C152" s="26" t="n">
        <v>19</v>
      </c>
      <c r="D152" s="21" t="n">
        <f aca="false">ROUND(((C152*25.4+2*B152/100*A152)*3.05),0)</f>
        <v>2080</v>
      </c>
      <c r="E152" s="27" t="n">
        <f aca="false">D152*0.96</f>
        <v>1996.8</v>
      </c>
      <c r="F152" s="28" t="n">
        <f aca="false">D152*1.01</f>
        <v>2100.8</v>
      </c>
      <c r="H152" s="27" t="n">
        <v>2214</v>
      </c>
      <c r="I152" s="26" t="n">
        <v>275</v>
      </c>
      <c r="J152" s="26" t="n">
        <v>35</v>
      </c>
      <c r="K152" s="29" t="n">
        <v>21</v>
      </c>
      <c r="L152" s="7"/>
    </row>
    <row r="153" customFormat="false" ht="12.75" hidden="false" customHeight="false" outlineLevel="0" collapsed="false">
      <c r="A153" s="25" t="n">
        <v>285</v>
      </c>
      <c r="B153" s="26" t="n">
        <v>40</v>
      </c>
      <c r="C153" s="26" t="n">
        <v>18</v>
      </c>
      <c r="D153" s="21" t="n">
        <f aca="false">ROUND(((C153*25.4+2*B153/100*A153)*3.05),0)</f>
        <v>2090</v>
      </c>
      <c r="E153" s="27" t="n">
        <f aca="false">D153*0.96</f>
        <v>2006.4</v>
      </c>
      <c r="F153" s="28" t="n">
        <f aca="false">D153*1.01</f>
        <v>2110.9</v>
      </c>
      <c r="H153" s="27" t="n">
        <v>2220</v>
      </c>
      <c r="I153" s="26" t="n">
        <v>275</v>
      </c>
      <c r="J153" s="26" t="n">
        <v>40</v>
      </c>
      <c r="K153" s="29" t="n">
        <v>20</v>
      </c>
      <c r="L153" s="7"/>
    </row>
    <row r="154" customFormat="false" ht="12.75" hidden="false" customHeight="false" outlineLevel="0" collapsed="false">
      <c r="A154" s="25" t="n">
        <v>285</v>
      </c>
      <c r="B154" s="26" t="n">
        <v>50</v>
      </c>
      <c r="C154" s="26" t="n">
        <v>18</v>
      </c>
      <c r="D154" s="21" t="n">
        <f aca="false">ROUND(((C154*25.4+2*B154/100*A154)*3.05),0)</f>
        <v>2264</v>
      </c>
      <c r="E154" s="27" t="n">
        <f aca="false">D154*0.96</f>
        <v>2173.44</v>
      </c>
      <c r="F154" s="28" t="n">
        <f aca="false">D154*1.01</f>
        <v>2286.64</v>
      </c>
      <c r="H154" s="27" t="n">
        <v>2222</v>
      </c>
      <c r="I154" s="26" t="n">
        <v>315</v>
      </c>
      <c r="J154" s="26" t="n">
        <v>35</v>
      </c>
      <c r="K154" s="29" t="n">
        <v>20</v>
      </c>
      <c r="L154" s="7"/>
    </row>
    <row r="155" customFormat="false" ht="12.75" hidden="false" customHeight="false" outlineLevel="0" collapsed="false">
      <c r="A155" s="25" t="n">
        <v>295</v>
      </c>
      <c r="B155" s="26" t="n">
        <v>40</v>
      </c>
      <c r="C155" s="26" t="n">
        <v>20</v>
      </c>
      <c r="D155" s="21" t="n">
        <f aca="false">ROUND(((C155*25.4+2*B155/100*A155)*3.05),0)</f>
        <v>2269</v>
      </c>
      <c r="E155" s="27" t="n">
        <f aca="false">D155*0.96</f>
        <v>2178.24</v>
      </c>
      <c r="F155" s="28" t="n">
        <f aca="false">D155*1.01</f>
        <v>2291.69</v>
      </c>
      <c r="H155" s="27" t="n">
        <v>2222</v>
      </c>
      <c r="I155" s="26" t="n">
        <v>325</v>
      </c>
      <c r="J155" s="26" t="n">
        <v>30</v>
      </c>
      <c r="K155" s="29" t="n">
        <v>21</v>
      </c>
      <c r="L155" s="7"/>
    </row>
    <row r="156" customFormat="false" ht="12.75" hidden="false" customHeight="false" outlineLevel="0" collapsed="false">
      <c r="A156" s="25" t="n">
        <v>295</v>
      </c>
      <c r="B156" s="26" t="n">
        <v>45</v>
      </c>
      <c r="C156" s="26" t="n">
        <v>19</v>
      </c>
      <c r="D156" s="21" t="n">
        <f aca="false">ROUND(((C156*25.4+2*B156/100*A156)*3.05),0)</f>
        <v>2282</v>
      </c>
      <c r="E156" s="27" t="n">
        <f aca="false">D156*0.96</f>
        <v>2190.72</v>
      </c>
      <c r="F156" s="28" t="n">
        <f aca="false">D156*1.01</f>
        <v>2304.82</v>
      </c>
      <c r="H156" s="27" t="n">
        <v>2226</v>
      </c>
      <c r="I156" s="26" t="n">
        <v>285</v>
      </c>
      <c r="J156" s="26" t="n">
        <v>30</v>
      </c>
      <c r="K156" s="29" t="n">
        <v>22</v>
      </c>
      <c r="L156" s="7"/>
    </row>
    <row r="157" customFormat="false" ht="12.75" hidden="false" customHeight="false" outlineLevel="0" collapsed="false">
      <c r="A157" s="25" t="n">
        <v>305</v>
      </c>
      <c r="B157" s="26" t="n">
        <v>25</v>
      </c>
      <c r="C157" s="26" t="n">
        <v>19</v>
      </c>
      <c r="D157" s="21" t="n">
        <f aca="false">ROUND(((C157*25.4+2*B157/100*A157)*3.05),0)</f>
        <v>1937</v>
      </c>
      <c r="E157" s="27" t="n">
        <f aca="false">D157*0.96</f>
        <v>1859.52</v>
      </c>
      <c r="F157" s="28" t="n">
        <f aca="false">D157*1.01</f>
        <v>1956.37</v>
      </c>
      <c r="H157" s="27" t="n">
        <v>2227</v>
      </c>
      <c r="I157" s="26" t="n">
        <v>275</v>
      </c>
      <c r="J157" s="26" t="n">
        <v>45</v>
      </c>
      <c r="K157" s="29" t="n">
        <v>19</v>
      </c>
      <c r="L157" s="7"/>
    </row>
    <row r="158" customFormat="false" ht="12.75" hidden="false" customHeight="false" outlineLevel="0" collapsed="false">
      <c r="A158" s="25" t="n">
        <v>315</v>
      </c>
      <c r="B158" s="26" t="n">
        <v>35</v>
      </c>
      <c r="C158" s="26" t="n">
        <v>20</v>
      </c>
      <c r="D158" s="21" t="n">
        <f aca="false">ROUND(((C158*25.4+2*B158/100*A158)*3.05),0)</f>
        <v>2222</v>
      </c>
      <c r="E158" s="27" t="n">
        <f aca="false">D158*0.96</f>
        <v>2133.12</v>
      </c>
      <c r="F158" s="28" t="n">
        <f aca="false">D158*1.01</f>
        <v>2244.22</v>
      </c>
      <c r="H158" s="27" t="n">
        <v>2264</v>
      </c>
      <c r="I158" s="26" t="n">
        <v>285</v>
      </c>
      <c r="J158" s="26" t="n">
        <v>50</v>
      </c>
      <c r="K158" s="29" t="n">
        <v>18</v>
      </c>
      <c r="L158" s="7"/>
    </row>
    <row r="159" customFormat="false" ht="12.75" hidden="false" customHeight="false" outlineLevel="0" collapsed="false">
      <c r="A159" s="25" t="n">
        <v>325</v>
      </c>
      <c r="B159" s="26" t="n">
        <v>30</v>
      </c>
      <c r="C159" s="26" t="n">
        <v>21</v>
      </c>
      <c r="D159" s="21" t="n">
        <f aca="false">ROUND(((C159*25.4+2*B159/100*A159)*3.05),0)</f>
        <v>2222</v>
      </c>
      <c r="E159" s="27" t="n">
        <f aca="false">D159*0.96</f>
        <v>2133.12</v>
      </c>
      <c r="F159" s="28" t="n">
        <f aca="false">D159*1.01</f>
        <v>2244.22</v>
      </c>
      <c r="H159" s="27" t="n">
        <v>2269</v>
      </c>
      <c r="I159" s="26" t="n">
        <v>295</v>
      </c>
      <c r="J159" s="26" t="n">
        <v>40</v>
      </c>
      <c r="K159" s="29" t="n">
        <v>20</v>
      </c>
      <c r="L159" s="7"/>
    </row>
    <row r="160" customFormat="false" ht="12.75" hidden="false" customHeight="false" outlineLevel="0" collapsed="false">
      <c r="A160" s="25" t="n">
        <v>335</v>
      </c>
      <c r="B160" s="26" t="n">
        <v>30</v>
      </c>
      <c r="C160" s="26" t="n">
        <v>20</v>
      </c>
      <c r="D160" s="21" t="n">
        <f aca="false">ROUND(((C160*25.4+2*B160/100*A160)*3.05),0)</f>
        <v>2162</v>
      </c>
      <c r="E160" s="27" t="n">
        <f aca="false">D160*0.96</f>
        <v>2075.52</v>
      </c>
      <c r="F160" s="28" t="n">
        <f aca="false">D160*1.01</f>
        <v>2183.62</v>
      </c>
      <c r="H160" s="30" t="n">
        <v>2282</v>
      </c>
      <c r="I160" s="31" t="n">
        <v>295</v>
      </c>
      <c r="J160" s="31" t="n">
        <v>45</v>
      </c>
      <c r="K160" s="32" t="n">
        <v>19</v>
      </c>
      <c r="L160" s="7"/>
    </row>
    <row r="161" customFormat="false" ht="12.75" hidden="false" customHeight="false" outlineLevel="0" collapsed="false">
      <c r="A161" s="25"/>
      <c r="B161" s="26"/>
      <c r="C161" s="26"/>
      <c r="D161" s="21" t="str">
        <f aca="false">IF(C161="","",ROUND(((C161*25.4+2*B161/100*A161)*3.05),0))</f>
        <v/>
      </c>
      <c r="E161" s="27" t="str">
        <f aca="false">IF(C161="","",D161*0.96)</f>
        <v/>
      </c>
      <c r="F161" s="28" t="str">
        <f aca="false">IF(C161="","",D161*1.01)</f>
        <v/>
      </c>
    </row>
    <row r="162" customFormat="false" ht="12.75" hidden="false" customHeight="false" outlineLevel="0" collapsed="false">
      <c r="A162" s="25"/>
      <c r="B162" s="26"/>
      <c r="C162" s="26"/>
      <c r="D162" s="21" t="str">
        <f aca="false">IF(C162="","",ROUND(((C162*25.4+2*B162/100*A162)*3.05),0))</f>
        <v/>
      </c>
      <c r="E162" s="27" t="str">
        <f aca="false">IF(C162="","",D162*0.96)</f>
        <v/>
      </c>
      <c r="F162" s="28" t="str">
        <f aca="false">IF(C162="","",D162*1.01)</f>
        <v/>
      </c>
    </row>
    <row r="163" customFormat="false" ht="12.75" hidden="false" customHeight="false" outlineLevel="0" collapsed="false">
      <c r="A163" s="33"/>
      <c r="B163" s="31"/>
      <c r="C163" s="31"/>
      <c r="D163" s="34" t="str">
        <f aca="false">IF(C163="","",ROUND(((C163*25.4+2*B163/100*A163)*3.05),0))</f>
        <v/>
      </c>
      <c r="E163" s="30" t="str">
        <f aca="false">IF(C163="","",D163*0.96)</f>
        <v/>
      </c>
      <c r="F163" s="34" t="str">
        <f aca="false">IF(C163="","",D163*1.01)</f>
        <v/>
      </c>
    </row>
  </sheetData>
  <mergeCells count="4">
    <mergeCell ref="A1:F1"/>
    <mergeCell ref="G1:G2"/>
    <mergeCell ref="H1:K1"/>
    <mergeCell ref="M1:O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41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O22" activeCellId="0" sqref="O22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3.99"/>
    <col collapsed="false" customWidth="true" hidden="false" outlineLevel="0" max="2" min="2" style="1" width="4.99"/>
    <col collapsed="false" customWidth="true" hidden="false" outlineLevel="0" max="3" min="3" style="1" width="2.99"/>
    <col collapsed="false" customWidth="true" hidden="false" outlineLevel="0" max="5" min="4" style="1" width="8.15"/>
    <col collapsed="false" customWidth="true" hidden="false" outlineLevel="0" max="6" min="6" style="1" width="6.99"/>
    <col collapsed="false" customWidth="true" hidden="false" outlineLevel="0" max="8" min="7" style="2" width="4.99"/>
    <col collapsed="false" customWidth="true" hidden="false" outlineLevel="0" max="9" min="9" style="1" width="8.99"/>
    <col collapsed="false" customWidth="true" hidden="false" outlineLevel="0" max="10" min="10" style="1" width="5.35"/>
    <col collapsed="false" customWidth="true" hidden="false" outlineLevel="0" max="11" min="11" style="1" width="3.99"/>
    <col collapsed="false" customWidth="true" hidden="false" outlineLevel="0" max="13" min="12" style="1" width="2.99"/>
    <col collapsed="false" customWidth="true" hidden="false" outlineLevel="0" max="14" min="14" style="1" width="2.42"/>
    <col collapsed="false" customWidth="true" hidden="false" outlineLevel="0" max="15" min="15" style="1" width="21.7"/>
    <col collapsed="false" customWidth="true" hidden="false" outlineLevel="0" max="16" min="16" style="35" width="23.85"/>
    <col collapsed="false" customWidth="true" hidden="false" outlineLevel="0" max="17" min="17" style="35" width="18.41"/>
    <col collapsed="false" customWidth="false" hidden="false" outlineLevel="0" max="257" min="18" style="1" width="11.43"/>
  </cols>
  <sheetData>
    <row r="1" customFormat="false" ht="28.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J1" s="6" t="s">
        <v>1</v>
      </c>
      <c r="K1" s="6"/>
      <c r="L1" s="6"/>
      <c r="M1" s="6"/>
    </row>
    <row r="2" customFormat="false" ht="60.8" hidden="false" customHeight="true" outlineLevel="0" collapsed="false">
      <c r="A2" s="9" t="s">
        <v>3</v>
      </c>
      <c r="B2" s="10" t="s">
        <v>4</v>
      </c>
      <c r="C2" s="10" t="s">
        <v>5</v>
      </c>
      <c r="D2" s="11" t="s">
        <v>12</v>
      </c>
      <c r="E2" s="11" t="s">
        <v>13</v>
      </c>
      <c r="F2" s="36" t="n">
        <f aca="false">AVERAGE(F3:F37)</f>
        <v>0.961269278236976</v>
      </c>
      <c r="G2" s="12" t="s">
        <v>7</v>
      </c>
      <c r="H2" s="13" t="s">
        <v>8</v>
      </c>
      <c r="I2" s="37"/>
      <c r="J2" s="38" t="s">
        <v>6</v>
      </c>
      <c r="K2" s="15" t="s">
        <v>3</v>
      </c>
      <c r="L2" s="15" t="s">
        <v>4</v>
      </c>
      <c r="M2" s="16" t="s">
        <v>5</v>
      </c>
      <c r="O2" s="6" t="s">
        <v>14</v>
      </c>
      <c r="P2" s="6" t="s">
        <v>15</v>
      </c>
      <c r="Q2" s="6" t="s">
        <v>16</v>
      </c>
    </row>
    <row r="3" customFormat="false" ht="12.75" hidden="false" customHeight="false" outlineLevel="0" collapsed="false">
      <c r="A3" s="19" t="n">
        <v>80</v>
      </c>
      <c r="B3" s="20" t="n">
        <v>90</v>
      </c>
      <c r="C3" s="20" t="n">
        <v>21</v>
      </c>
      <c r="D3" s="39" t="n">
        <v>2045</v>
      </c>
      <c r="E3" s="40" t="n">
        <f aca="false">F$2*((C3*25.4+2*B3/100*A3)*PI())</f>
        <v>2045.69143888214</v>
      </c>
      <c r="F3" s="41" t="n">
        <f aca="false">D3/((C3*25.4+2*B3/100*A3)*PI())</f>
        <v>0.960944371487824</v>
      </c>
      <c r="G3" s="22" t="n">
        <f aca="false">E3*0.96</f>
        <v>1963.86378132685</v>
      </c>
      <c r="H3" s="23" t="n">
        <f aca="false">E3*1.01</f>
        <v>2066.14835327096</v>
      </c>
      <c r="J3" s="19" t="n">
        <v>1740</v>
      </c>
      <c r="K3" s="20" t="n">
        <v>120</v>
      </c>
      <c r="L3" s="20" t="n">
        <v>60</v>
      </c>
      <c r="M3" s="24" t="n">
        <v>17</v>
      </c>
    </row>
    <row r="4" customFormat="false" ht="15.75" hidden="false" customHeight="true" outlineLevel="0" collapsed="false">
      <c r="A4" s="25" t="n">
        <v>90</v>
      </c>
      <c r="B4" s="26" t="n">
        <v>90</v>
      </c>
      <c r="C4" s="26" t="n">
        <v>21</v>
      </c>
      <c r="D4" s="42" t="n">
        <v>2099</v>
      </c>
      <c r="E4" s="40" t="n">
        <f aca="false">F$2*((C4*25.4+2*B4/100*A4)*PI())</f>
        <v>2100.04993592949</v>
      </c>
      <c r="F4" s="41" t="n">
        <f aca="false">D4/((C4*25.4+2*B4/100*A4)*PI())</f>
        <v>0.960788684354007</v>
      </c>
      <c r="G4" s="27" t="n">
        <f aca="false">E4*0.96</f>
        <v>2016.04793849231</v>
      </c>
      <c r="H4" s="28" t="n">
        <f aca="false">E4*1.01</f>
        <v>2121.05043528879</v>
      </c>
      <c r="J4" s="25" t="n">
        <v>1770</v>
      </c>
      <c r="K4" s="26" t="n">
        <v>100</v>
      </c>
      <c r="L4" s="26" t="n">
        <v>90</v>
      </c>
      <c r="M4" s="29" t="n">
        <v>16</v>
      </c>
      <c r="P4" s="43" t="s">
        <v>17</v>
      </c>
      <c r="Q4" s="43"/>
    </row>
    <row r="5" customFormat="false" ht="12.75" hidden="false" customHeight="true" outlineLevel="0" collapsed="false">
      <c r="A5" s="25" t="n">
        <v>100</v>
      </c>
      <c r="B5" s="26" t="n">
        <v>90</v>
      </c>
      <c r="C5" s="26" t="n">
        <v>16</v>
      </c>
      <c r="D5" s="42" t="n">
        <v>1770</v>
      </c>
      <c r="E5" s="40" t="n">
        <f aca="false">F$2*((C5*25.4+2*B5/100*A5)*PI())</f>
        <v>1770.87903714273</v>
      </c>
      <c r="F5" s="41" t="n">
        <f aca="false">D5/((C5*25.4+2*B5/100*A5)*PI())</f>
        <v>0.960792118938113</v>
      </c>
      <c r="G5" s="27" t="n">
        <f aca="false">E5*0.96</f>
        <v>1700.04387565702</v>
      </c>
      <c r="H5" s="28" t="n">
        <f aca="false">E5*1.01</f>
        <v>1788.58782751416</v>
      </c>
      <c r="J5" s="25" t="n">
        <v>1770</v>
      </c>
      <c r="K5" s="26" t="n">
        <v>110</v>
      </c>
      <c r="L5" s="26" t="n">
        <v>70</v>
      </c>
      <c r="M5" s="29" t="n">
        <v>17</v>
      </c>
      <c r="P5" s="43"/>
      <c r="Q5" s="43"/>
    </row>
    <row r="6" customFormat="false" ht="12.75" hidden="false" customHeight="true" outlineLevel="0" collapsed="false">
      <c r="A6" s="25" t="n">
        <v>100</v>
      </c>
      <c r="B6" s="26" t="n">
        <v>90</v>
      </c>
      <c r="C6" s="26" t="n">
        <v>18</v>
      </c>
      <c r="D6" s="42" t="n">
        <v>1924</v>
      </c>
      <c r="E6" s="40" t="n">
        <f aca="false">F$2*((C6*25.4+2*B6/100*A6)*PI())</f>
        <v>1924.29079547638</v>
      </c>
      <c r="F6" s="41" t="n">
        <f aca="false">D6/((C6*25.4+2*B6/100*A6)*PI())</f>
        <v>0.961124012896443</v>
      </c>
      <c r="G6" s="27" t="n">
        <f aca="false">E6*0.96</f>
        <v>1847.31916365732</v>
      </c>
      <c r="H6" s="28" t="n">
        <f aca="false">E6*1.01</f>
        <v>1943.53370343114</v>
      </c>
      <c r="J6" s="25" t="n">
        <v>1776</v>
      </c>
      <c r="K6" s="26" t="n">
        <v>130</v>
      </c>
      <c r="L6" s="26" t="n">
        <v>70</v>
      </c>
      <c r="M6" s="29" t="n">
        <v>16</v>
      </c>
      <c r="O6" s="7"/>
      <c r="P6" s="43"/>
      <c r="Q6" s="43"/>
    </row>
    <row r="7" customFormat="false" ht="12.75" hidden="false" customHeight="false" outlineLevel="0" collapsed="false">
      <c r="A7" s="25" t="n">
        <v>100</v>
      </c>
      <c r="B7" s="26" t="n">
        <v>90</v>
      </c>
      <c r="C7" s="26" t="n">
        <v>19</v>
      </c>
      <c r="D7" s="42" t="n">
        <v>2002</v>
      </c>
      <c r="E7" s="40" t="n">
        <f aca="false">F$2*((C7*25.4+2*B7/100*A7)*PI())</f>
        <v>2000.9966746432</v>
      </c>
      <c r="F7" s="41" t="n">
        <f aca="false">D7/((C7*25.4+2*B7/100*A7)*PI())</f>
        <v>0.961751270962797</v>
      </c>
      <c r="G7" s="27" t="n">
        <f aca="false">E7*0.96</f>
        <v>1920.95680765747</v>
      </c>
      <c r="H7" s="28" t="n">
        <f aca="false">E7*1.01</f>
        <v>2021.00664138963</v>
      </c>
      <c r="J7" s="25" t="n">
        <v>1806</v>
      </c>
      <c r="K7" s="26" t="n">
        <v>120</v>
      </c>
      <c r="L7" s="26" t="n">
        <v>80</v>
      </c>
      <c r="M7" s="29" t="n">
        <v>16</v>
      </c>
      <c r="O7" s="7"/>
      <c r="P7" s="43"/>
      <c r="Q7" s="43"/>
    </row>
    <row r="8" customFormat="false" ht="12.75" hidden="false" customHeight="true" outlineLevel="0" collapsed="false">
      <c r="A8" s="25" t="n">
        <v>110</v>
      </c>
      <c r="B8" s="26" t="n">
        <v>90</v>
      </c>
      <c r="C8" s="26" t="n">
        <v>16</v>
      </c>
      <c r="D8" s="42" t="n">
        <v>1824</v>
      </c>
      <c r="E8" s="40" t="n">
        <f aca="false">F$2*((C8*25.4+2*B8/100*A8)*PI())</f>
        <v>1825.23753419008</v>
      </c>
      <c r="F8" s="41" t="n">
        <f aca="false">D8/((C8*25.4+2*B8/100*A8)*PI())</f>
        <v>0.960617525478548</v>
      </c>
      <c r="G8" s="27" t="n">
        <f aca="false">E8*0.96</f>
        <v>1752.22803282248</v>
      </c>
      <c r="H8" s="28" t="n">
        <f aca="false">E8*1.01</f>
        <v>1843.48990953198</v>
      </c>
      <c r="J8" s="25" t="n">
        <v>1812</v>
      </c>
      <c r="K8" s="26" t="n">
        <v>120</v>
      </c>
      <c r="L8" s="26" t="n">
        <v>70</v>
      </c>
      <c r="M8" s="29" t="n">
        <v>17</v>
      </c>
      <c r="O8" s="7"/>
      <c r="P8" s="43"/>
      <c r="Q8" s="43"/>
    </row>
    <row r="9" customFormat="false" ht="12.75" hidden="false" customHeight="false" outlineLevel="0" collapsed="false">
      <c r="A9" s="25" t="n">
        <v>110</v>
      </c>
      <c r="B9" s="26" t="n">
        <v>70</v>
      </c>
      <c r="C9" s="26" t="n">
        <v>17</v>
      </c>
      <c r="D9" s="42" t="n">
        <v>1770</v>
      </c>
      <c r="E9" s="40" t="n">
        <f aca="false">F$2*((C9*25.4+2*B9/100*A9)*PI())</f>
        <v>1769.06708724115</v>
      </c>
      <c r="F9" s="41" t="n">
        <f aca="false">D9/((C9*25.4+2*B9/100*A9)*PI())</f>
        <v>0.961776200999163</v>
      </c>
      <c r="G9" s="27" t="n">
        <f aca="false">E9*0.96</f>
        <v>1698.3044037515</v>
      </c>
      <c r="H9" s="28" t="n">
        <f aca="false">E9*1.01</f>
        <v>1786.75775811356</v>
      </c>
      <c r="J9" s="25" t="n">
        <v>1824</v>
      </c>
      <c r="K9" s="26" t="n">
        <v>110</v>
      </c>
      <c r="L9" s="26" t="n">
        <v>90</v>
      </c>
      <c r="M9" s="29" t="n">
        <v>16</v>
      </c>
      <c r="O9" s="7"/>
      <c r="P9" s="43"/>
      <c r="Q9" s="43"/>
    </row>
    <row r="10" customFormat="false" ht="12.75" hidden="false" customHeight="true" outlineLevel="0" collapsed="false">
      <c r="A10" s="25" t="n">
        <v>110</v>
      </c>
      <c r="B10" s="26" t="n">
        <v>80</v>
      </c>
      <c r="C10" s="26" t="n">
        <v>17</v>
      </c>
      <c r="D10" s="42" t="n">
        <v>1836</v>
      </c>
      <c r="E10" s="40" t="n">
        <f aca="false">F$2*((C10*25.4+2*B10/100*A10)*PI())</f>
        <v>1835.50525029903</v>
      </c>
      <c r="F10" s="41" t="n">
        <f aca="false">D10/((C10*25.4+2*B10/100*A10)*PI())</f>
        <v>0.961528382746693</v>
      </c>
      <c r="G10" s="27" t="n">
        <f aca="false">E10*0.96</f>
        <v>1762.08504028707</v>
      </c>
      <c r="H10" s="28" t="n">
        <f aca="false">E10*1.01</f>
        <v>1853.86030280202</v>
      </c>
      <c r="J10" s="25" t="n">
        <v>1836</v>
      </c>
      <c r="K10" s="26" t="n">
        <v>110</v>
      </c>
      <c r="L10" s="26" t="n">
        <v>80</v>
      </c>
      <c r="M10" s="29" t="n">
        <v>17</v>
      </c>
      <c r="O10" s="7"/>
      <c r="P10" s="43"/>
      <c r="Q10" s="43"/>
    </row>
    <row r="11" customFormat="false" ht="12.75" hidden="false" customHeight="false" outlineLevel="0" collapsed="false">
      <c r="A11" s="25" t="n">
        <v>110</v>
      </c>
      <c r="B11" s="26" t="n">
        <v>80</v>
      </c>
      <c r="C11" s="26" t="n">
        <v>18</v>
      </c>
      <c r="D11" s="42" t="n">
        <v>1912</v>
      </c>
      <c r="E11" s="40" t="n">
        <f aca="false">F$2*((C11*25.4+2*B11/100*A11)*PI())</f>
        <v>1912.21112946585</v>
      </c>
      <c r="F11" s="41" t="n">
        <f aca="false">D11/((C11*25.4+2*B11/100*A11)*PI())</f>
        <v>0.961163143372406</v>
      </c>
      <c r="G11" s="27" t="n">
        <f aca="false">E11*0.96</f>
        <v>1835.72268428722</v>
      </c>
      <c r="H11" s="28" t="n">
        <f aca="false">E11*1.01</f>
        <v>1931.33324076051</v>
      </c>
      <c r="J11" s="25" t="n">
        <v>1848</v>
      </c>
      <c r="K11" s="26" t="n">
        <v>150</v>
      </c>
      <c r="L11" s="26" t="n">
        <v>60</v>
      </c>
      <c r="M11" s="29" t="n">
        <v>17</v>
      </c>
      <c r="O11" s="7"/>
      <c r="P11" s="43"/>
      <c r="Q11" s="43"/>
    </row>
    <row r="12" customFormat="false" ht="12.75" hidden="false" customHeight="false" outlineLevel="0" collapsed="false">
      <c r="A12" s="25" t="n">
        <v>110</v>
      </c>
      <c r="B12" s="26" t="n">
        <v>90</v>
      </c>
      <c r="C12" s="26" t="n">
        <v>18</v>
      </c>
      <c r="D12" s="42" t="n">
        <v>1978</v>
      </c>
      <c r="E12" s="40" t="n">
        <f aca="false">F$2*((C12*25.4+2*B12/100*A12)*PI())</f>
        <v>1978.64929252373</v>
      </c>
      <c r="F12" s="41" t="n">
        <f aca="false">D12/((C12*25.4+2*B12/100*A12)*PI())</f>
        <v>0.960953838326523</v>
      </c>
      <c r="G12" s="27" t="n">
        <f aca="false">E12*0.96</f>
        <v>1899.50332082278</v>
      </c>
      <c r="H12" s="28" t="n">
        <f aca="false">E12*1.01</f>
        <v>1998.43578544897</v>
      </c>
      <c r="J12" s="25" t="n">
        <v>1879</v>
      </c>
      <c r="K12" s="26" t="n">
        <v>190</v>
      </c>
      <c r="L12" s="26" t="n">
        <v>50</v>
      </c>
      <c r="M12" s="29" t="n">
        <v>17</v>
      </c>
      <c r="O12" s="7"/>
      <c r="P12" s="43"/>
      <c r="Q12" s="43"/>
    </row>
    <row r="13" customFormat="false" ht="12.75" hidden="false" customHeight="false" outlineLevel="0" collapsed="false">
      <c r="A13" s="25" t="n">
        <v>110</v>
      </c>
      <c r="B13" s="26" t="n">
        <v>80</v>
      </c>
      <c r="C13" s="26" t="n">
        <v>19</v>
      </c>
      <c r="D13" s="42" t="n">
        <v>1990</v>
      </c>
      <c r="E13" s="40" t="n">
        <f aca="false">F$2*((C13*25.4+2*B13/100*A13)*PI())</f>
        <v>1988.91700863267</v>
      </c>
      <c r="F13" s="41" t="n">
        <f aca="false">D13/((C13*25.4+2*B13/100*A13)*PI())</f>
        <v>0.961792701952238</v>
      </c>
      <c r="G13" s="27" t="n">
        <f aca="false">E13*0.96</f>
        <v>1909.36032828737</v>
      </c>
      <c r="H13" s="28" t="n">
        <f aca="false">E13*1.01</f>
        <v>2008.806178719</v>
      </c>
      <c r="J13" s="25" t="n">
        <v>1884</v>
      </c>
      <c r="K13" s="26" t="n">
        <v>160</v>
      </c>
      <c r="L13" s="26" t="n">
        <v>60</v>
      </c>
      <c r="M13" s="29" t="n">
        <v>17</v>
      </c>
      <c r="O13" s="7"/>
      <c r="P13" s="43"/>
      <c r="Q13" s="43"/>
    </row>
    <row r="14" customFormat="false" ht="12.75" hidden="false" customHeight="false" outlineLevel="0" collapsed="false">
      <c r="A14" s="25" t="n">
        <v>110</v>
      </c>
      <c r="B14" s="26" t="n">
        <v>90</v>
      </c>
      <c r="C14" s="26" t="n">
        <v>19</v>
      </c>
      <c r="D14" s="42" t="n">
        <v>2057</v>
      </c>
      <c r="E14" s="40" t="n">
        <f aca="false">F$2*((C14*25.4+2*B14/100*A14)*PI())</f>
        <v>2055.35517169055</v>
      </c>
      <c r="F14" s="41" t="n">
        <f aca="false">D14/((C14*25.4+2*B14/100*A14)*PI())</f>
        <v>0.96203854816347</v>
      </c>
      <c r="G14" s="27" t="n">
        <f aca="false">E14*0.96</f>
        <v>1973.14096482293</v>
      </c>
      <c r="H14" s="28" t="n">
        <f aca="false">E14*1.01</f>
        <v>2075.90872340746</v>
      </c>
      <c r="J14" s="25" t="n">
        <v>1903</v>
      </c>
      <c r="K14" s="26" t="n">
        <v>180</v>
      </c>
      <c r="L14" s="26" t="n">
        <v>55</v>
      </c>
      <c r="M14" s="29" t="n">
        <v>17</v>
      </c>
      <c r="O14" s="7"/>
      <c r="P14" s="43"/>
      <c r="Q14" s="43"/>
    </row>
    <row r="15" customFormat="false" ht="12.75" hidden="false" customHeight="false" outlineLevel="0" collapsed="false">
      <c r="A15" s="25" t="n">
        <v>120</v>
      </c>
      <c r="B15" s="26" t="n">
        <v>80</v>
      </c>
      <c r="C15" s="26" t="n">
        <v>16</v>
      </c>
      <c r="D15" s="42" t="n">
        <v>1806</v>
      </c>
      <c r="E15" s="40" t="n">
        <f aca="false">F$2*((C15*25.4+2*B15/100*A15)*PI())</f>
        <v>1807.1180351743</v>
      </c>
      <c r="F15" s="41" t="n">
        <f aca="false">D15/((C15*25.4+2*B15/100*A15)*PI())</f>
        <v>0.960674556229823</v>
      </c>
      <c r="G15" s="27" t="n">
        <f aca="false">E15*0.96</f>
        <v>1734.83331376733</v>
      </c>
      <c r="H15" s="28" t="n">
        <f aca="false">E15*1.01</f>
        <v>1825.18921552604</v>
      </c>
      <c r="J15" s="25" t="n">
        <v>1912</v>
      </c>
      <c r="K15" s="26" t="n">
        <v>110</v>
      </c>
      <c r="L15" s="26" t="n">
        <v>80</v>
      </c>
      <c r="M15" s="29" t="n">
        <v>18</v>
      </c>
      <c r="O15" s="7"/>
      <c r="P15" s="43"/>
      <c r="Q15" s="43"/>
    </row>
    <row r="16" customFormat="false" ht="12.75" hidden="false" customHeight="false" outlineLevel="0" collapsed="false">
      <c r="A16" s="25" t="n">
        <v>120</v>
      </c>
      <c r="B16" s="26" t="n">
        <v>60</v>
      </c>
      <c r="C16" s="26" t="n">
        <v>17</v>
      </c>
      <c r="D16" s="42" t="n">
        <v>1740</v>
      </c>
      <c r="E16" s="40" t="n">
        <f aca="false">F$2*((C16*25.4+2*B16/100*A16)*PI())</f>
        <v>1738.86792221484</v>
      </c>
      <c r="F16" s="41" t="n">
        <f aca="false">D16/((C16*25.4+2*B16/100*A16)*PI())</f>
        <v>0.961895105869739</v>
      </c>
      <c r="G16" s="27" t="n">
        <f aca="false">E16*0.96</f>
        <v>1669.31320532625</v>
      </c>
      <c r="H16" s="28" t="n">
        <f aca="false">E16*1.01</f>
        <v>1756.25660143699</v>
      </c>
      <c r="J16" s="25" t="n">
        <v>1921</v>
      </c>
      <c r="K16" s="26" t="n">
        <v>170</v>
      </c>
      <c r="L16" s="26" t="n">
        <v>60</v>
      </c>
      <c r="M16" s="29" t="n">
        <v>17</v>
      </c>
      <c r="O16" s="7"/>
      <c r="P16" s="43"/>
      <c r="Q16" s="43"/>
    </row>
    <row r="17" customFormat="false" ht="12.75" hidden="false" customHeight="false" outlineLevel="0" collapsed="false">
      <c r="A17" s="25" t="n">
        <v>120</v>
      </c>
      <c r="B17" s="26" t="n">
        <v>70</v>
      </c>
      <c r="C17" s="26" t="n">
        <v>17</v>
      </c>
      <c r="D17" s="42" t="n">
        <v>1812</v>
      </c>
      <c r="E17" s="40" t="n">
        <f aca="false">F$2*((C17*25.4+2*B17/100*A17)*PI())</f>
        <v>1811.34591827798</v>
      </c>
      <c r="F17" s="41" t="n">
        <f aca="false">D17/((C17*25.4+2*B17/100*A17)*PI())</f>
        <v>0.961616395073406</v>
      </c>
      <c r="G17" s="27" t="n">
        <f aca="false">E17*0.96</f>
        <v>1738.89208154686</v>
      </c>
      <c r="H17" s="28" t="n">
        <f aca="false">E17*1.01</f>
        <v>1829.45937746076</v>
      </c>
      <c r="J17" s="25" t="n">
        <v>1924</v>
      </c>
      <c r="K17" s="26" t="n">
        <v>100</v>
      </c>
      <c r="L17" s="26" t="n">
        <v>90</v>
      </c>
      <c r="M17" s="29" t="n">
        <v>18</v>
      </c>
      <c r="O17" s="7"/>
      <c r="P17" s="43"/>
      <c r="Q17" s="43"/>
    </row>
    <row r="18" customFormat="false" ht="12.75" hidden="false" customHeight="false" outlineLevel="0" collapsed="false">
      <c r="A18" s="25" t="n">
        <v>120</v>
      </c>
      <c r="B18" s="26" t="n">
        <v>90</v>
      </c>
      <c r="C18" s="26" t="n">
        <v>17</v>
      </c>
      <c r="D18" s="42" t="n">
        <v>1957</v>
      </c>
      <c r="E18" s="40" t="n">
        <f aca="false">F$2*((C18*25.4+2*B18/100*A18)*PI())</f>
        <v>1956.30191040426</v>
      </c>
      <c r="F18" s="41" t="n">
        <f aca="false">D18/((C18*25.4+2*B18/100*A18)*PI())</f>
        <v>0.961612298952884</v>
      </c>
      <c r="G18" s="27" t="n">
        <f aca="false">E18*0.96</f>
        <v>1878.04983398809</v>
      </c>
      <c r="H18" s="28" t="n">
        <f aca="false">E18*1.01</f>
        <v>1975.8649295083</v>
      </c>
      <c r="J18" s="25" t="n">
        <v>1933</v>
      </c>
      <c r="K18" s="26" t="n">
        <v>130</v>
      </c>
      <c r="L18" s="26" t="n">
        <v>90</v>
      </c>
      <c r="M18" s="29" t="n">
        <v>16</v>
      </c>
      <c r="O18" s="7"/>
      <c r="P18" s="43"/>
      <c r="Q18" s="43"/>
    </row>
    <row r="19" customFormat="false" ht="12.75" hidden="false" customHeight="false" outlineLevel="0" collapsed="false">
      <c r="A19" s="25" t="n">
        <v>120</v>
      </c>
      <c r="B19" s="26" t="n">
        <v>90</v>
      </c>
      <c r="C19" s="26" t="n">
        <v>18</v>
      </c>
      <c r="D19" s="42" t="n">
        <v>2032</v>
      </c>
      <c r="E19" s="40" t="n">
        <f aca="false">F$2*((C19*25.4+2*B19/100*A19)*PI())</f>
        <v>2033.00778957109</v>
      </c>
      <c r="F19" s="41" t="n">
        <f aca="false">D19/((C19*25.4+2*B19/100*A19)*PI())</f>
        <v>0.960792764000984</v>
      </c>
      <c r="G19" s="27" t="n">
        <f aca="false">E19*0.96</f>
        <v>1951.68747798824</v>
      </c>
      <c r="H19" s="28" t="n">
        <f aca="false">E19*1.01</f>
        <v>2053.3378674668</v>
      </c>
      <c r="J19" s="25" t="n">
        <v>1933</v>
      </c>
      <c r="K19" s="26" t="n">
        <v>130</v>
      </c>
      <c r="L19" s="26" t="n">
        <v>80</v>
      </c>
      <c r="M19" s="29" t="n">
        <v>17</v>
      </c>
      <c r="O19" s="7"/>
      <c r="P19" s="44" t="s">
        <v>18</v>
      </c>
      <c r="Q19" s="45" t="s">
        <v>19</v>
      </c>
    </row>
    <row r="20" customFormat="false" ht="12.75" hidden="false" customHeight="false" outlineLevel="0" collapsed="false">
      <c r="A20" s="25" t="n">
        <v>130</v>
      </c>
      <c r="B20" s="26" t="n">
        <v>70</v>
      </c>
      <c r="C20" s="26" t="n">
        <v>16</v>
      </c>
      <c r="D20" s="42" t="n">
        <v>1776</v>
      </c>
      <c r="E20" s="40" t="n">
        <f aca="false">F$2*((C20*25.4+2*B20/100*A20)*PI())</f>
        <v>1776.91887014799</v>
      </c>
      <c r="F20" s="41" t="n">
        <f aca="false">D20/((C20*25.4+2*B20/100*A20)*PI())</f>
        <v>0.960772192152298</v>
      </c>
      <c r="G20" s="27" t="n">
        <f aca="false">E20*0.96</f>
        <v>1705.84211534207</v>
      </c>
      <c r="H20" s="28" t="n">
        <f aca="false">E20*1.01</f>
        <v>1794.68805884947</v>
      </c>
      <c r="J20" s="25" t="n">
        <v>1939</v>
      </c>
      <c r="K20" s="26" t="n">
        <v>150</v>
      </c>
      <c r="L20" s="26" t="n">
        <v>70</v>
      </c>
      <c r="M20" s="29" t="n">
        <v>17</v>
      </c>
      <c r="O20" s="7"/>
      <c r="P20" s="46" t="s">
        <v>20</v>
      </c>
      <c r="Q20" s="47" t="s">
        <v>21</v>
      </c>
    </row>
    <row r="21" customFormat="false" ht="12.75" hidden="false" customHeight="false" outlineLevel="0" collapsed="false">
      <c r="A21" s="25" t="n">
        <v>130</v>
      </c>
      <c r="B21" s="26" t="n">
        <v>90</v>
      </c>
      <c r="C21" s="26" t="n">
        <v>16</v>
      </c>
      <c r="D21" s="42" t="n">
        <v>1933</v>
      </c>
      <c r="E21" s="40" t="n">
        <f aca="false">F$2*((C21*25.4+2*B21/100*A21)*PI())</f>
        <v>1933.95452828479</v>
      </c>
      <c r="F21" s="41" t="n">
        <f aca="false">D21/((C21*25.4+2*B21/100*A21)*PI())</f>
        <v>0.96079483134489</v>
      </c>
      <c r="G21" s="27" t="n">
        <f aca="false">E21*0.96</f>
        <v>1856.5963471534</v>
      </c>
      <c r="H21" s="28" t="n">
        <f aca="false">E21*1.01</f>
        <v>1953.29407356764</v>
      </c>
      <c r="J21" s="25" t="n">
        <v>1951</v>
      </c>
      <c r="K21" s="26" t="n">
        <v>150</v>
      </c>
      <c r="L21" s="26" t="n">
        <v>80</v>
      </c>
      <c r="M21" s="29" t="n">
        <v>16</v>
      </c>
      <c r="P21" s="48" t="s">
        <v>22</v>
      </c>
      <c r="Q21" s="49" t="s">
        <v>23</v>
      </c>
    </row>
    <row r="22" customFormat="false" ht="12.75" hidden="false" customHeight="false" outlineLevel="0" collapsed="false">
      <c r="A22" s="25" t="n">
        <v>130</v>
      </c>
      <c r="B22" s="26" t="n">
        <v>80</v>
      </c>
      <c r="C22" s="26" t="n">
        <v>17</v>
      </c>
      <c r="D22" s="42" t="n">
        <v>1933</v>
      </c>
      <c r="E22" s="40" t="n">
        <f aca="false">F$2*((C22*25.4+2*B22/100*A22)*PI())</f>
        <v>1932.14257838322</v>
      </c>
      <c r="F22" s="41" t="n">
        <f aca="false">D22/((C22*25.4+2*B22/100*A22)*PI())</f>
        <v>0.961695858070127</v>
      </c>
      <c r="G22" s="27" t="n">
        <f aca="false">E22*0.96</f>
        <v>1854.85687524789</v>
      </c>
      <c r="H22" s="28" t="n">
        <f aca="false">E22*1.01</f>
        <v>1951.46400416705</v>
      </c>
      <c r="J22" s="25" t="n">
        <v>1957</v>
      </c>
      <c r="K22" s="26" t="n">
        <v>120</v>
      </c>
      <c r="L22" s="26" t="n">
        <v>90</v>
      </c>
      <c r="M22" s="29" t="n">
        <v>17</v>
      </c>
      <c r="P22" s="48" t="s">
        <v>24</v>
      </c>
      <c r="Q22" s="49" t="s">
        <v>20</v>
      </c>
    </row>
    <row r="23" customFormat="false" ht="12.75" hidden="false" customHeight="false" outlineLevel="0" collapsed="false">
      <c r="A23" s="25" t="n">
        <v>130</v>
      </c>
      <c r="B23" s="26" t="n">
        <v>90</v>
      </c>
      <c r="C23" s="26" t="n">
        <v>17</v>
      </c>
      <c r="D23" s="42" t="n">
        <v>2011</v>
      </c>
      <c r="E23" s="40" t="n">
        <f aca="false">F$2*((C23*25.4+2*B23/100*A23)*PI())</f>
        <v>2010.66040745162</v>
      </c>
      <c r="F23" s="41" t="n">
        <f aca="false">D23/((C23*25.4+2*B23/100*A23)*PI())</f>
        <v>0.96143163279604</v>
      </c>
      <c r="G23" s="27" t="n">
        <f aca="false">E23*0.96</f>
        <v>1930.23399115355</v>
      </c>
      <c r="H23" s="28" t="n">
        <f aca="false">E23*1.01</f>
        <v>2030.76701152613</v>
      </c>
      <c r="J23" s="25" t="n">
        <v>1960</v>
      </c>
      <c r="K23" s="26" t="n">
        <v>160</v>
      </c>
      <c r="L23" s="26" t="n">
        <v>60</v>
      </c>
      <c r="M23" s="29" t="n">
        <v>18</v>
      </c>
      <c r="P23" s="48" t="s">
        <v>25</v>
      </c>
      <c r="Q23" s="49" t="s">
        <v>26</v>
      </c>
    </row>
    <row r="24" customFormat="false" ht="12.75" hidden="false" customHeight="false" outlineLevel="0" collapsed="false">
      <c r="A24" s="25" t="n">
        <v>130</v>
      </c>
      <c r="B24" s="26" t="n">
        <v>80</v>
      </c>
      <c r="C24" s="26" t="n">
        <v>18</v>
      </c>
      <c r="D24" s="42" t="n">
        <v>2008</v>
      </c>
      <c r="E24" s="40" t="n">
        <f aca="false">F$2*((C24*25.4+2*B24/100*A24)*PI())</f>
        <v>2008.84845755004</v>
      </c>
      <c r="F24" s="41" t="n">
        <f aca="false">D24/((C24*25.4+2*B24/100*A24)*PI())</f>
        <v>0.960863276393644</v>
      </c>
      <c r="G24" s="27" t="n">
        <f aca="false">E24*0.96</f>
        <v>1928.49451924804</v>
      </c>
      <c r="H24" s="28" t="n">
        <f aca="false">E24*1.01</f>
        <v>2028.93694212554</v>
      </c>
      <c r="J24" s="25" t="n">
        <v>1978</v>
      </c>
      <c r="K24" s="26" t="n">
        <v>110</v>
      </c>
      <c r="L24" s="26" t="n">
        <v>90</v>
      </c>
      <c r="M24" s="29" t="n">
        <v>18</v>
      </c>
      <c r="P24" s="48" t="s">
        <v>27</v>
      </c>
      <c r="Q24" s="49" t="s">
        <v>28</v>
      </c>
    </row>
    <row r="25" customFormat="false" ht="12.75" hidden="false" customHeight="false" outlineLevel="0" collapsed="false">
      <c r="A25" s="25" t="n">
        <v>130</v>
      </c>
      <c r="B25" s="26" t="n">
        <v>90</v>
      </c>
      <c r="C25" s="26" t="n">
        <v>18</v>
      </c>
      <c r="D25" s="42" t="n">
        <v>2087</v>
      </c>
      <c r="E25" s="40" t="n">
        <f aca="false">F$2*((C25*25.4+2*B25/100*A25)*PI())</f>
        <v>2087.36628661844</v>
      </c>
      <c r="F25" s="41" t="n">
        <f aca="false">D25/((C25*25.4+2*B25/100*A25)*PI())</f>
        <v>0.961100596738384</v>
      </c>
      <c r="G25" s="27" t="n">
        <f aca="false">E25*0.96</f>
        <v>2003.8716351537</v>
      </c>
      <c r="H25" s="28" t="n">
        <f aca="false">E25*1.01</f>
        <v>2108.23994948463</v>
      </c>
      <c r="J25" s="25" t="n">
        <v>1981</v>
      </c>
      <c r="K25" s="26" t="n">
        <v>140</v>
      </c>
      <c r="L25" s="26" t="n">
        <v>80</v>
      </c>
      <c r="M25" s="29" t="n">
        <v>17</v>
      </c>
      <c r="P25" s="50" t="s">
        <v>29</v>
      </c>
      <c r="Q25" s="51" t="s">
        <v>30</v>
      </c>
    </row>
    <row r="26" customFormat="false" ht="12.75" hidden="false" customHeight="false" outlineLevel="0" collapsed="false">
      <c r="A26" s="25" t="n">
        <v>140</v>
      </c>
      <c r="B26" s="26" t="n">
        <v>90</v>
      </c>
      <c r="C26" s="26" t="n">
        <v>16</v>
      </c>
      <c r="D26" s="42" t="n">
        <v>1987</v>
      </c>
      <c r="E26" s="40" t="n">
        <f aca="false">F$2*((C26*25.4+2*B26/100*A26)*PI())</f>
        <v>1988.31302533215</v>
      </c>
      <c r="F26" s="41" t="n">
        <f aca="false">D26/((C26*25.4+2*B26/100*A26)*PI())</f>
        <v>0.960634483364508</v>
      </c>
      <c r="G26" s="27" t="n">
        <f aca="false">E26*0.96</f>
        <v>1908.78050431886</v>
      </c>
      <c r="H26" s="28" t="n">
        <f aca="false">E26*1.01</f>
        <v>2008.19615558547</v>
      </c>
      <c r="J26" s="25" t="n">
        <v>1987</v>
      </c>
      <c r="K26" s="26" t="n">
        <v>140</v>
      </c>
      <c r="L26" s="26" t="n">
        <v>90</v>
      </c>
      <c r="M26" s="29" t="n">
        <v>16</v>
      </c>
    </row>
    <row r="27" customFormat="false" ht="12.75" hidden="false" customHeight="false" outlineLevel="0" collapsed="false">
      <c r="A27" s="25" t="n">
        <v>140</v>
      </c>
      <c r="B27" s="26" t="n">
        <v>80</v>
      </c>
      <c r="C27" s="26" t="n">
        <v>17</v>
      </c>
      <c r="D27" s="42" t="n">
        <v>1981</v>
      </c>
      <c r="E27" s="40" t="n">
        <f aca="false">F$2*((C27*25.4+2*B27/100*A27)*PI())</f>
        <v>1980.46124242531</v>
      </c>
      <c r="F27" s="41" t="n">
        <f aca="false">D27/((C27*25.4+2*B27/100*A27)*PI())</f>
        <v>0.96153077848443</v>
      </c>
      <c r="G27" s="27" t="n">
        <f aca="false">E27*0.96</f>
        <v>1901.2427927283</v>
      </c>
      <c r="H27" s="28" t="n">
        <f aca="false">E27*1.01</f>
        <v>2000.26585484956</v>
      </c>
      <c r="J27" s="25" t="n">
        <v>1990</v>
      </c>
      <c r="K27" s="26" t="n">
        <v>110</v>
      </c>
      <c r="L27" s="26" t="n">
        <v>80</v>
      </c>
      <c r="M27" s="29" t="n">
        <v>19</v>
      </c>
    </row>
    <row r="28" customFormat="false" ht="12.75" hidden="false" customHeight="false" outlineLevel="0" collapsed="false">
      <c r="A28" s="25" t="n">
        <v>140</v>
      </c>
      <c r="B28" s="26" t="n">
        <v>80</v>
      </c>
      <c r="C28" s="26" t="n">
        <v>18</v>
      </c>
      <c r="D28" s="42" t="n">
        <v>2057</v>
      </c>
      <c r="E28" s="40" t="n">
        <f aca="false">F$2*((C28*25.4+2*B28/100*A28)*PI())</f>
        <v>2057.16712159213</v>
      </c>
      <c r="F28" s="41" t="n">
        <f aca="false">D28/((C28*25.4+2*B28/100*A28)*PI())</f>
        <v>0.961191185966027</v>
      </c>
      <c r="G28" s="27" t="n">
        <f aca="false">E28*0.96</f>
        <v>1974.88043672845</v>
      </c>
      <c r="H28" s="28" t="n">
        <f aca="false">E28*1.01</f>
        <v>2077.73879280805</v>
      </c>
      <c r="J28" s="25" t="n">
        <v>2002</v>
      </c>
      <c r="K28" s="26" t="n">
        <v>100</v>
      </c>
      <c r="L28" s="26" t="n">
        <v>90</v>
      </c>
      <c r="M28" s="29" t="n">
        <v>19</v>
      </c>
    </row>
    <row r="29" customFormat="false" ht="12.75" hidden="false" customHeight="false" outlineLevel="0" collapsed="false">
      <c r="A29" s="25" t="n">
        <v>150</v>
      </c>
      <c r="B29" s="26" t="n">
        <v>80</v>
      </c>
      <c r="C29" s="26" t="n">
        <v>16</v>
      </c>
      <c r="D29" s="42" t="n">
        <v>1951</v>
      </c>
      <c r="E29" s="40" t="n">
        <f aca="false">F$2*((C29*25.4+2*B29/100*A29)*PI())</f>
        <v>1952.07402730058</v>
      </c>
      <c r="F29" s="41" t="n">
        <f aca="false">D29/((C29*25.4+2*B29/100*A29)*PI())</f>
        <v>0.960740389765742</v>
      </c>
      <c r="G29" s="27" t="n">
        <f aca="false">E29*0.96</f>
        <v>1873.99106620856</v>
      </c>
      <c r="H29" s="28" t="n">
        <f aca="false">E29*1.01</f>
        <v>1971.59476757358</v>
      </c>
      <c r="J29" s="25" t="n">
        <v>2008</v>
      </c>
      <c r="K29" s="26" t="n">
        <v>130</v>
      </c>
      <c r="L29" s="26" t="n">
        <v>80</v>
      </c>
      <c r="M29" s="29" t="n">
        <v>18</v>
      </c>
    </row>
    <row r="30" customFormat="false" ht="12.75" hidden="false" customHeight="false" outlineLevel="0" collapsed="false">
      <c r="A30" s="25" t="n">
        <v>150</v>
      </c>
      <c r="B30" s="26" t="n">
        <v>60</v>
      </c>
      <c r="C30" s="26" t="n">
        <v>17</v>
      </c>
      <c r="D30" s="42" t="n">
        <v>1848</v>
      </c>
      <c r="E30" s="40" t="n">
        <f aca="false">F$2*((C30*25.4+2*B30/100*A30)*PI())</f>
        <v>1847.58491630955</v>
      </c>
      <c r="F30" s="41" t="n">
        <f aca="false">D30/((C30*25.4+2*B30/100*A30)*PI())</f>
        <v>0.961485239731359</v>
      </c>
      <c r="G30" s="27" t="n">
        <f aca="false">E30*0.96</f>
        <v>1773.68151965717</v>
      </c>
      <c r="H30" s="28" t="n">
        <f aca="false">E30*1.01</f>
        <v>1866.06076547265</v>
      </c>
      <c r="J30" s="25" t="n">
        <v>2011</v>
      </c>
      <c r="K30" s="26" t="n">
        <v>130</v>
      </c>
      <c r="L30" s="26" t="n">
        <v>90</v>
      </c>
      <c r="M30" s="29" t="n">
        <v>17</v>
      </c>
    </row>
    <row r="31" customFormat="false" ht="12.75" hidden="false" customHeight="false" outlineLevel="0" collapsed="false">
      <c r="A31" s="25" t="n">
        <v>150</v>
      </c>
      <c r="B31" s="26" t="n">
        <v>70</v>
      </c>
      <c r="C31" s="26" t="n">
        <v>17</v>
      </c>
      <c r="D31" s="42" t="n">
        <v>1939</v>
      </c>
      <c r="E31" s="40" t="n">
        <f aca="false">F$2*((C31*25.4+2*B31/100*A31)*PI())</f>
        <v>1938.18241138848</v>
      </c>
      <c r="F31" s="41" t="n">
        <f aca="false">D31/((C31*25.4+2*B31/100*A31)*PI())</f>
        <v>0.961674772998395</v>
      </c>
      <c r="G31" s="27" t="n">
        <f aca="false">E31*0.96</f>
        <v>1860.65511493294</v>
      </c>
      <c r="H31" s="28" t="n">
        <f aca="false">E31*1.01</f>
        <v>1957.56423550236</v>
      </c>
      <c r="J31" s="25" t="n">
        <v>2014</v>
      </c>
      <c r="K31" s="26" t="n">
        <v>150</v>
      </c>
      <c r="L31" s="26" t="n">
        <v>70</v>
      </c>
      <c r="M31" s="29" t="n">
        <v>18</v>
      </c>
    </row>
    <row r="32" customFormat="false" ht="12.75" hidden="false" customHeight="false" outlineLevel="0" collapsed="false">
      <c r="A32" s="25" t="n">
        <v>150</v>
      </c>
      <c r="B32" s="26" t="n">
        <v>70</v>
      </c>
      <c r="C32" s="26" t="n">
        <v>18</v>
      </c>
      <c r="D32" s="42" t="n">
        <v>2014</v>
      </c>
      <c r="E32" s="40" t="n">
        <f aca="false">F$2*((C32*25.4+2*B32/100*A32)*PI())</f>
        <v>2014.8882905553</v>
      </c>
      <c r="F32" s="41" t="n">
        <f aca="false">D32/((C32*25.4+2*B32/100*A32)*PI())</f>
        <v>0.960845489769416</v>
      </c>
      <c r="G32" s="27" t="n">
        <f aca="false">E32*0.96</f>
        <v>1934.29275893309</v>
      </c>
      <c r="H32" s="28" t="n">
        <f aca="false">E32*1.01</f>
        <v>2035.03717346085</v>
      </c>
      <c r="J32" s="25" t="n">
        <v>2032</v>
      </c>
      <c r="K32" s="26" t="n">
        <v>120</v>
      </c>
      <c r="L32" s="26" t="n">
        <v>90</v>
      </c>
      <c r="M32" s="29" t="n">
        <v>18</v>
      </c>
    </row>
    <row r="33" customFormat="false" ht="12.75" hidden="false" customHeight="false" outlineLevel="0" collapsed="false">
      <c r="A33" s="25" t="n">
        <v>160</v>
      </c>
      <c r="B33" s="26" t="n">
        <v>60</v>
      </c>
      <c r="C33" s="26" t="n">
        <v>17</v>
      </c>
      <c r="D33" s="42" t="n">
        <v>1884</v>
      </c>
      <c r="E33" s="40" t="n">
        <f aca="false">F$2*((C33*25.4+2*B33/100*A33)*PI())</f>
        <v>1883.82391434112</v>
      </c>
      <c r="F33" s="41" t="n">
        <f aca="false">D33/((C33*25.4+2*B33/100*A33)*PI())</f>
        <v>0.961359130442869</v>
      </c>
      <c r="G33" s="27" t="n">
        <f aca="false">E33*0.96</f>
        <v>1808.47095776748</v>
      </c>
      <c r="H33" s="28" t="n">
        <f aca="false">E33*1.01</f>
        <v>1902.66215348453</v>
      </c>
      <c r="J33" s="25" t="n">
        <v>2045</v>
      </c>
      <c r="K33" s="26" t="n">
        <v>80</v>
      </c>
      <c r="L33" s="26" t="n">
        <v>90</v>
      </c>
      <c r="M33" s="29" t="n">
        <v>21</v>
      </c>
    </row>
    <row r="34" customFormat="false" ht="12.75" hidden="false" customHeight="false" outlineLevel="0" collapsed="false">
      <c r="A34" s="25" t="n">
        <v>160</v>
      </c>
      <c r="B34" s="26" t="n">
        <v>60</v>
      </c>
      <c r="C34" s="26" t="n">
        <v>18</v>
      </c>
      <c r="D34" s="42" t="n">
        <v>1960</v>
      </c>
      <c r="E34" s="40" t="n">
        <f aca="false">F$2*((C34*25.4+2*B34/100*A34)*PI())</f>
        <v>1960.52979350795</v>
      </c>
      <c r="F34" s="41" t="n">
        <f aca="false">D34/((C34*25.4+2*B34/100*A34)*PI())</f>
        <v>0.961009514664556</v>
      </c>
      <c r="G34" s="27" t="n">
        <f aca="false">E34*0.96</f>
        <v>1882.10860176763</v>
      </c>
      <c r="H34" s="28" t="n">
        <f aca="false">E34*1.01</f>
        <v>1980.13509144303</v>
      </c>
      <c r="J34" s="25" t="n">
        <v>2057</v>
      </c>
      <c r="K34" s="26" t="n">
        <v>110</v>
      </c>
      <c r="L34" s="26" t="n">
        <v>90</v>
      </c>
      <c r="M34" s="29" t="n">
        <v>19</v>
      </c>
    </row>
    <row r="35" customFormat="false" ht="12.75" hidden="false" customHeight="false" outlineLevel="0" collapsed="false">
      <c r="A35" s="25" t="n">
        <v>170</v>
      </c>
      <c r="B35" s="26" t="n">
        <v>60</v>
      </c>
      <c r="C35" s="26" t="n">
        <v>17</v>
      </c>
      <c r="D35" s="42" t="n">
        <v>1921</v>
      </c>
      <c r="E35" s="40" t="n">
        <f aca="false">F$2*((C35*25.4+2*B35/100*A35)*PI())</f>
        <v>1920.06291237269</v>
      </c>
      <c r="F35" s="41" t="n">
        <f aca="false">D35/((C35*25.4+2*B35/100*A35)*PI())</f>
        <v>0.961738426170277</v>
      </c>
      <c r="G35" s="27" t="n">
        <f aca="false">E35*0.96</f>
        <v>1843.26039587778</v>
      </c>
      <c r="H35" s="28" t="n">
        <f aca="false">E35*1.01</f>
        <v>1939.26354149642</v>
      </c>
      <c r="J35" s="25" t="n">
        <v>2057</v>
      </c>
      <c r="K35" s="26" t="n">
        <v>140</v>
      </c>
      <c r="L35" s="26" t="n">
        <v>80</v>
      </c>
      <c r="M35" s="29" t="n">
        <v>18</v>
      </c>
    </row>
    <row r="36" customFormat="false" ht="12.75" hidden="false" customHeight="false" outlineLevel="0" collapsed="false">
      <c r="A36" s="25" t="n">
        <v>180</v>
      </c>
      <c r="B36" s="26" t="n">
        <v>55</v>
      </c>
      <c r="C36" s="26" t="n">
        <v>17</v>
      </c>
      <c r="D36" s="42" t="n">
        <v>1903</v>
      </c>
      <c r="E36" s="40" t="n">
        <f aca="false">F$2*((C36*25.4+2*B36/100*A36)*PI())</f>
        <v>1901.94341335691</v>
      </c>
      <c r="F36" s="41" t="n">
        <f aca="false">D36/((C36*25.4+2*B36/100*A36)*PI())</f>
        <v>0.961803292168551</v>
      </c>
      <c r="G36" s="27" t="n">
        <f aca="false">E36*0.96</f>
        <v>1825.86567682263</v>
      </c>
      <c r="H36" s="28" t="n">
        <f aca="false">E36*1.01</f>
        <v>1920.96284749048</v>
      </c>
      <c r="J36" s="25" t="n">
        <v>2087</v>
      </c>
      <c r="K36" s="26" t="n">
        <v>130</v>
      </c>
      <c r="L36" s="26" t="n">
        <v>90</v>
      </c>
      <c r="M36" s="29" t="n">
        <v>18</v>
      </c>
    </row>
    <row r="37" customFormat="false" ht="12.75" hidden="false" customHeight="false" outlineLevel="0" collapsed="false">
      <c r="A37" s="25" t="n">
        <v>190</v>
      </c>
      <c r="B37" s="26" t="n">
        <v>50</v>
      </c>
      <c r="C37" s="26" t="n">
        <v>17</v>
      </c>
      <c r="D37" s="42" t="n">
        <v>1879</v>
      </c>
      <c r="E37" s="40" t="n">
        <f aca="false">F$2*((C37*25.4+2*B37/100*A37)*PI())</f>
        <v>1877.78408133586</v>
      </c>
      <c r="F37" s="41" t="n">
        <f aca="false">D37/((C37*25.4+2*B37/100*A37)*PI())</f>
        <v>0.961891727467582</v>
      </c>
      <c r="G37" s="27" t="n">
        <f aca="false">E37*0.96</f>
        <v>1802.67271808243</v>
      </c>
      <c r="H37" s="28" t="n">
        <f aca="false">E37*1.01</f>
        <v>1896.56192214922</v>
      </c>
      <c r="J37" s="33" t="n">
        <v>2099</v>
      </c>
      <c r="K37" s="31" t="n">
        <v>90</v>
      </c>
      <c r="L37" s="31" t="n">
        <v>90</v>
      </c>
      <c r="M37" s="32" t="n">
        <v>21</v>
      </c>
    </row>
    <row r="38" customFormat="false" ht="12.75" hidden="false" customHeight="false" outlineLevel="0" collapsed="false">
      <c r="A38" s="25" t="n">
        <v>80</v>
      </c>
      <c r="B38" s="26" t="n">
        <v>100</v>
      </c>
      <c r="C38" s="26" t="n">
        <v>21</v>
      </c>
      <c r="D38" s="42"/>
      <c r="E38" s="40" t="n">
        <f aca="false">IF(AND(A38=0,B38=0,C38=0),"",F$2*((C38*25.4+2*B38/100*A38)*PI()))</f>
        <v>2094.01010292423</v>
      </c>
      <c r="F38" s="41"/>
      <c r="G38" s="27" t="n">
        <f aca="false">IF(AND(A38=0,B38=0,C38=0),"",E38*0.96)</f>
        <v>2010.24969880726</v>
      </c>
      <c r="H38" s="28" t="n">
        <f aca="false">IF(AND(A38=0,B38=0,C38=0),"",E38*1.01)</f>
        <v>2114.95020395347</v>
      </c>
    </row>
    <row r="39" customFormat="false" ht="12.75" hidden="false" customHeight="false" outlineLevel="0" collapsed="false">
      <c r="A39" s="25"/>
      <c r="B39" s="26"/>
      <c r="C39" s="26"/>
      <c r="D39" s="42"/>
      <c r="E39" s="40" t="str">
        <f aca="false">IF(AND(A39=0,B39=0,C39=0),"",F$2*((C39*25.4+2*B39/100*A39)*PI()))</f>
        <v/>
      </c>
      <c r="F39" s="41"/>
      <c r="G39" s="27" t="str">
        <f aca="false">IF(AND(A39=0,B39=0,C39=0),"",E39*0.96)</f>
        <v/>
      </c>
      <c r="H39" s="28" t="str">
        <f aca="false">IF(AND(A39=0,B39=0,C39=0),"",E39*1.01)</f>
        <v/>
      </c>
    </row>
    <row r="40" customFormat="false" ht="12.75" hidden="false" customHeight="false" outlineLevel="0" collapsed="false">
      <c r="A40" s="25"/>
      <c r="B40" s="26"/>
      <c r="C40" s="26"/>
      <c r="D40" s="42"/>
      <c r="E40" s="40" t="str">
        <f aca="false">IF(AND(A40=0,B40=0,C40=0),"",F$2*((C40*25.4+2*B40/100*A40)*PI()))</f>
        <v/>
      </c>
      <c r="F40" s="41"/>
      <c r="G40" s="27" t="str">
        <f aca="false">IF(AND(A40=0,B40=0,C40=0),"",E40*0.96)</f>
        <v/>
      </c>
      <c r="H40" s="28" t="str">
        <f aca="false">IF(AND(A40=0,B40=0,C40=0),"",E40*1.01)</f>
        <v/>
      </c>
    </row>
    <row r="41" customFormat="false" ht="12.75" hidden="false" customHeight="false" outlineLevel="0" collapsed="false">
      <c r="A41" s="33"/>
      <c r="B41" s="31"/>
      <c r="C41" s="31"/>
      <c r="D41" s="52"/>
      <c r="E41" s="53" t="str">
        <f aca="false">IF(AND(A41=0,B41=0,C41=0),"",F$2*((C41*25.4+2*B41/100*A41)*PI()))</f>
        <v/>
      </c>
      <c r="F41" s="54"/>
      <c r="G41" s="30" t="str">
        <f aca="false">IF(AND(A41=0,B41=0,C41=0),"",E41*0.96)</f>
        <v/>
      </c>
      <c r="H41" s="34" t="str">
        <f aca="false">IF(AND(A41=0,B41=0,C41=0),"",E41*1.01)</f>
        <v/>
      </c>
    </row>
  </sheetData>
  <mergeCells count="3">
    <mergeCell ref="A1:H1"/>
    <mergeCell ref="J1:M1"/>
    <mergeCell ref="P4:Q1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2"/>
  <sheetViews>
    <sheetView showFormulas="false" showGridLines="false" showRowColHeaders="false" showZeros="true" rightToLeft="false" tabSelected="false" showOutlineSymbols="true" defaultGridColor="true" view="normal" topLeftCell="A4" colorId="64" zoomScale="100" zoomScaleNormal="100" zoomScalePageLayoutView="100" workbookViewId="0">
      <pane xSplit="0" ySplit="10" topLeftCell="A32" activePane="bottomLeft" state="frozen"/>
      <selection pane="topLeft" activeCell="A4" activeCellId="0" sqref="A4"/>
      <selection pane="bottomLeft" activeCell="D37" activeCellId="0" sqref="D37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55" width="13.41"/>
    <col collapsed="false" customWidth="true" hidden="false" outlineLevel="0" max="2" min="2" style="55" width="5.56"/>
    <col collapsed="false" customWidth="true" hidden="false" outlineLevel="0" max="3" min="3" style="55" width="5.99"/>
    <col collapsed="false" customWidth="true" hidden="false" outlineLevel="0" max="4" min="4" style="55" width="12.42"/>
    <col collapsed="false" customWidth="true" hidden="false" outlineLevel="0" max="5" min="5" style="55" width="7.56"/>
    <col collapsed="false" customWidth="true" hidden="false" outlineLevel="0" max="6" min="6" style="55" width="8.99"/>
    <col collapsed="false" customWidth="true" hidden="false" outlineLevel="0" max="7" min="7" style="55" width="12.85"/>
    <col collapsed="false" customWidth="true" hidden="false" outlineLevel="0" max="9" min="8" style="55" width="6.28"/>
    <col collapsed="false" customWidth="true" hidden="false" outlineLevel="0" max="10" min="10" style="55" width="10.85"/>
    <col collapsed="false" customWidth="true" hidden="false" outlineLevel="0" max="11" min="11" style="55" width="4.41"/>
    <col collapsed="false" customWidth="true" hidden="false" outlineLevel="0" max="12" min="12" style="55" width="5.41"/>
    <col collapsed="false" customWidth="true" hidden="false" outlineLevel="0" max="13" min="13" style="55" width="10.56"/>
    <col collapsed="false" customWidth="false" hidden="false" outlineLevel="0" max="257" min="14" style="55" width="11.43"/>
  </cols>
  <sheetData>
    <row r="1" customFormat="false" ht="18" hidden="false" customHeight="true" outlineLevel="0" collapsed="false">
      <c r="A1" s="56" t="s">
        <v>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customFormat="false" ht="12.75" hidden="false" customHeight="false" outlineLevel="0" collapsed="false">
      <c r="A2" s="57"/>
    </row>
    <row r="3" customFormat="false" ht="15" hidden="false" customHeight="true" outlineLevel="0" collapsed="false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customFormat="false" ht="12.75" hidden="false" customHeight="false" outlineLevel="0" collapsed="false">
      <c r="A4" s="59"/>
    </row>
    <row r="5" customFormat="false" ht="12.75" hidden="false" customHeight="true" outlineLevel="0" collapsed="false">
      <c r="A5" s="60" t="s">
        <v>33</v>
      </c>
      <c r="B5" s="60"/>
      <c r="C5" s="60"/>
      <c r="D5" s="60" t="s">
        <v>34</v>
      </c>
      <c r="E5" s="61" t="s">
        <v>35</v>
      </c>
      <c r="F5" s="61"/>
      <c r="G5" s="61"/>
      <c r="H5" s="61"/>
      <c r="I5" s="61"/>
      <c r="J5" s="61"/>
      <c r="K5" s="60" t="s">
        <v>36</v>
      </c>
      <c r="L5" s="60"/>
      <c r="M5" s="60" t="s">
        <v>37</v>
      </c>
    </row>
    <row r="6" customFormat="false" ht="12.75" hidden="false" customHeight="true" outlineLevel="0" collapsed="false">
      <c r="A6" s="62" t="s">
        <v>38</v>
      </c>
      <c r="B6" s="62"/>
      <c r="C6" s="62"/>
      <c r="D6" s="62" t="s">
        <v>39</v>
      </c>
      <c r="E6" s="61"/>
      <c r="F6" s="61"/>
      <c r="G6" s="61"/>
      <c r="H6" s="61"/>
      <c r="I6" s="61"/>
      <c r="J6" s="61"/>
      <c r="K6" s="62" t="s">
        <v>40</v>
      </c>
      <c r="L6" s="62"/>
      <c r="M6" s="62" t="s">
        <v>41</v>
      </c>
    </row>
    <row r="7" customFormat="false" ht="12.75" hidden="false" customHeight="true" outlineLevel="0" collapsed="false">
      <c r="A7" s="63"/>
      <c r="B7" s="63"/>
      <c r="C7" s="63"/>
      <c r="D7" s="62" t="s">
        <v>42</v>
      </c>
      <c r="E7" s="61"/>
      <c r="F7" s="61"/>
      <c r="G7" s="61"/>
      <c r="H7" s="61"/>
      <c r="I7" s="61"/>
      <c r="J7" s="61"/>
      <c r="K7" s="62" t="s">
        <v>43</v>
      </c>
      <c r="L7" s="62"/>
      <c r="M7" s="62" t="s">
        <v>44</v>
      </c>
    </row>
    <row r="8" customFormat="false" ht="12.75" hidden="false" customHeight="false" outlineLevel="0" collapsed="false">
      <c r="A8" s="64"/>
      <c r="B8" s="64"/>
      <c r="C8" s="64"/>
      <c r="D8" s="65"/>
      <c r="E8" s="61"/>
      <c r="F8" s="61"/>
      <c r="G8" s="61"/>
      <c r="H8" s="61"/>
      <c r="I8" s="61"/>
      <c r="J8" s="61"/>
      <c r="K8" s="64"/>
      <c r="L8" s="64"/>
      <c r="M8" s="64"/>
    </row>
    <row r="9" customFormat="false" ht="12.75" hidden="false" customHeight="true" outlineLevel="0" collapsed="false">
      <c r="A9" s="66"/>
      <c r="B9" s="66"/>
      <c r="C9" s="66"/>
      <c r="D9" s="66"/>
      <c r="E9" s="61" t="s">
        <v>45</v>
      </c>
      <c r="F9" s="61"/>
      <c r="G9" s="61" t="s">
        <v>46</v>
      </c>
      <c r="H9" s="61"/>
      <c r="I9" s="61"/>
      <c r="J9" s="61"/>
      <c r="K9" s="66"/>
      <c r="L9" s="66"/>
      <c r="M9" s="66"/>
    </row>
    <row r="10" customFormat="false" ht="12.75" hidden="false" customHeight="true" outlineLevel="0" collapsed="false">
      <c r="A10" s="66"/>
      <c r="B10" s="61" t="s">
        <v>47</v>
      </c>
      <c r="C10" s="61"/>
      <c r="D10" s="66"/>
      <c r="E10" s="60" t="s">
        <v>48</v>
      </c>
      <c r="F10" s="60" t="s">
        <v>49</v>
      </c>
      <c r="G10" s="61" t="s">
        <v>50</v>
      </c>
      <c r="H10" s="61" t="s">
        <v>51</v>
      </c>
      <c r="I10" s="61"/>
      <c r="J10" s="60" t="s">
        <v>52</v>
      </c>
      <c r="K10" s="66"/>
      <c r="L10" s="66"/>
      <c r="M10" s="66"/>
    </row>
    <row r="11" customFormat="false" ht="12.75" hidden="false" customHeight="false" outlineLevel="0" collapsed="false">
      <c r="A11" s="66"/>
      <c r="B11" s="61"/>
      <c r="C11" s="61"/>
      <c r="D11" s="66"/>
      <c r="E11" s="65" t="s">
        <v>53</v>
      </c>
      <c r="F11" s="65" t="s">
        <v>54</v>
      </c>
      <c r="G11" s="61"/>
      <c r="H11" s="61"/>
      <c r="I11" s="61"/>
      <c r="J11" s="65" t="s">
        <v>55</v>
      </c>
      <c r="K11" s="66"/>
      <c r="L11" s="66"/>
      <c r="M11" s="66"/>
    </row>
    <row r="12" customFormat="false" ht="12.75" hidden="false" customHeight="true" outlineLevel="0" collapsed="false">
      <c r="A12" s="66"/>
      <c r="B12" s="61" t="s">
        <v>56</v>
      </c>
      <c r="C12" s="61" t="s">
        <v>57</v>
      </c>
      <c r="D12" s="66"/>
      <c r="E12" s="66"/>
      <c r="F12" s="66"/>
      <c r="G12" s="60" t="s">
        <v>58</v>
      </c>
      <c r="H12" s="60" t="s">
        <v>58</v>
      </c>
      <c r="I12" s="60" t="s">
        <v>58</v>
      </c>
      <c r="J12" s="66"/>
      <c r="K12" s="61" t="s">
        <v>56</v>
      </c>
      <c r="L12" s="61" t="s">
        <v>59</v>
      </c>
      <c r="M12" s="66"/>
    </row>
    <row r="13" customFormat="false" ht="12.75" hidden="false" customHeight="false" outlineLevel="0" collapsed="false">
      <c r="A13" s="66"/>
      <c r="B13" s="61"/>
      <c r="C13" s="61"/>
      <c r="D13" s="66"/>
      <c r="E13" s="66"/>
      <c r="F13" s="66"/>
      <c r="G13" s="67" t="s">
        <v>60</v>
      </c>
      <c r="H13" s="67" t="s">
        <v>61</v>
      </c>
      <c r="I13" s="67" t="s">
        <v>62</v>
      </c>
      <c r="J13" s="66"/>
      <c r="K13" s="61"/>
      <c r="L13" s="61"/>
      <c r="M13" s="66"/>
    </row>
    <row r="14" customFormat="false" ht="12.75" hidden="false" customHeight="true" outlineLevel="0" collapsed="false">
      <c r="A14" s="68" t="s">
        <v>63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customFormat="false" ht="12.75" hidden="false" customHeight="false" outlineLevel="0" collapsed="false">
      <c r="A15" s="66" t="s">
        <v>64</v>
      </c>
      <c r="B15" s="61" t="n">
        <v>70</v>
      </c>
      <c r="C15" s="61" t="s">
        <v>65</v>
      </c>
      <c r="D15" s="61" t="s">
        <v>66</v>
      </c>
      <c r="E15" s="61" t="n">
        <v>178</v>
      </c>
      <c r="F15" s="61" t="n">
        <v>612</v>
      </c>
      <c r="G15" s="61" t="n">
        <v>196</v>
      </c>
      <c r="H15" s="61" t="n">
        <v>624</v>
      </c>
      <c r="I15" s="61" t="s">
        <v>65</v>
      </c>
      <c r="J15" s="61" t="s">
        <v>67</v>
      </c>
      <c r="K15" s="61" t="n">
        <v>335</v>
      </c>
      <c r="L15" s="61" t="s">
        <v>65</v>
      </c>
      <c r="M15" s="66"/>
    </row>
    <row r="16" customFormat="false" ht="12.75" hidden="false" customHeight="false" outlineLevel="0" collapsed="false">
      <c r="A16" s="66" t="s">
        <v>68</v>
      </c>
      <c r="B16" s="61" t="n">
        <v>71</v>
      </c>
      <c r="C16" s="61" t="s">
        <v>65</v>
      </c>
      <c r="D16" s="61" t="s">
        <v>66</v>
      </c>
      <c r="E16" s="61" t="n">
        <v>178</v>
      </c>
      <c r="F16" s="61" t="n">
        <v>637</v>
      </c>
      <c r="G16" s="61" t="n">
        <v>196</v>
      </c>
      <c r="H16" s="61" t="n">
        <v>649</v>
      </c>
      <c r="I16" s="61" t="s">
        <v>65</v>
      </c>
      <c r="J16" s="61" t="s">
        <v>67</v>
      </c>
      <c r="K16" s="61" t="n">
        <v>345</v>
      </c>
      <c r="L16" s="61" t="s">
        <v>65</v>
      </c>
      <c r="M16" s="61" t="s">
        <v>69</v>
      </c>
    </row>
    <row r="17" customFormat="false" ht="12.75" hidden="false" customHeight="false" outlineLevel="0" collapsed="false">
      <c r="A17" s="66" t="s">
        <v>70</v>
      </c>
      <c r="B17" s="61" t="n">
        <v>73</v>
      </c>
      <c r="C17" s="61" t="s">
        <v>65</v>
      </c>
      <c r="D17" s="61" t="n">
        <v>6</v>
      </c>
      <c r="E17" s="61" t="n">
        <v>190</v>
      </c>
      <c r="F17" s="61" t="n">
        <v>622</v>
      </c>
      <c r="G17" s="61" t="n">
        <v>209</v>
      </c>
      <c r="H17" s="61" t="n">
        <v>636</v>
      </c>
      <c r="I17" s="61" t="s">
        <v>65</v>
      </c>
      <c r="J17" s="61" t="s">
        <v>67</v>
      </c>
      <c r="K17" s="61" t="n">
        <v>365</v>
      </c>
      <c r="L17" s="61" t="s">
        <v>65</v>
      </c>
      <c r="M17" s="61" t="s">
        <v>71</v>
      </c>
    </row>
    <row r="18" customFormat="false" ht="12.75" hidden="false" customHeight="false" outlineLevel="0" collapsed="false">
      <c r="A18" s="66" t="s">
        <v>72</v>
      </c>
      <c r="B18" s="61" t="n">
        <v>75</v>
      </c>
      <c r="C18" s="61" t="s">
        <v>65</v>
      </c>
      <c r="D18" s="61" t="s">
        <v>73</v>
      </c>
      <c r="E18" s="61" t="n">
        <v>200</v>
      </c>
      <c r="F18" s="61" t="n">
        <v>632</v>
      </c>
      <c r="G18" s="61" t="n">
        <v>220</v>
      </c>
      <c r="H18" s="61" t="n">
        <v>646</v>
      </c>
      <c r="I18" s="61" t="s">
        <v>65</v>
      </c>
      <c r="J18" s="61" t="s">
        <v>67</v>
      </c>
      <c r="K18" s="61" t="n">
        <v>387</v>
      </c>
      <c r="L18" s="61" t="s">
        <v>65</v>
      </c>
      <c r="M18" s="66"/>
    </row>
    <row r="19" customFormat="false" ht="12.75" hidden="false" customHeight="true" outlineLevel="0" collapsed="false">
      <c r="A19" s="68" t="s">
        <v>74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customFormat="false" ht="12.75" hidden="false" customHeight="false" outlineLevel="0" collapsed="false">
      <c r="A20" s="66" t="s">
        <v>75</v>
      </c>
      <c r="B20" s="61" t="n">
        <v>65</v>
      </c>
      <c r="C20" s="61" t="s">
        <v>65</v>
      </c>
      <c r="D20" s="61" t="s">
        <v>76</v>
      </c>
      <c r="E20" s="61" t="n">
        <v>148</v>
      </c>
      <c r="F20" s="61" t="n">
        <v>623</v>
      </c>
      <c r="G20" s="61" t="n">
        <v>163</v>
      </c>
      <c r="H20" s="61" t="n">
        <v>635</v>
      </c>
      <c r="I20" s="61" t="s">
        <v>65</v>
      </c>
      <c r="J20" s="61" t="s">
        <v>67</v>
      </c>
      <c r="K20" s="61" t="n">
        <v>290</v>
      </c>
      <c r="L20" s="61" t="s">
        <v>65</v>
      </c>
      <c r="M20" s="61" t="s">
        <v>69</v>
      </c>
    </row>
    <row r="21" customFormat="false" ht="12.75" hidden="false" customHeight="false" outlineLevel="0" collapsed="false">
      <c r="A21" s="66" t="s">
        <v>77</v>
      </c>
      <c r="B21" s="61" t="n">
        <v>73</v>
      </c>
      <c r="C21" s="61" t="s">
        <v>65</v>
      </c>
      <c r="D21" s="61" t="s">
        <v>66</v>
      </c>
      <c r="E21" s="61" t="n">
        <v>178</v>
      </c>
      <c r="F21" s="61" t="n">
        <v>630</v>
      </c>
      <c r="G21" s="61" t="n">
        <v>196</v>
      </c>
      <c r="H21" s="61" t="n">
        <v>644</v>
      </c>
      <c r="I21" s="61" t="s">
        <v>65</v>
      </c>
      <c r="J21" s="61" t="s">
        <v>67</v>
      </c>
      <c r="K21" s="61" t="n">
        <v>365</v>
      </c>
      <c r="L21" s="61" t="s">
        <v>65</v>
      </c>
      <c r="M21" s="61" t="s">
        <v>71</v>
      </c>
    </row>
    <row r="22" customFormat="false" ht="12.75" hidden="false" customHeight="false" outlineLevel="0" collapsed="false">
      <c r="A22" s="66" t="s">
        <v>78</v>
      </c>
      <c r="B22" s="61" t="n">
        <v>74</v>
      </c>
      <c r="C22" s="61" t="s">
        <v>65</v>
      </c>
      <c r="D22" s="61" t="s">
        <v>66</v>
      </c>
      <c r="E22" s="61" t="n">
        <v>178</v>
      </c>
      <c r="F22" s="61" t="n">
        <v>655</v>
      </c>
      <c r="G22" s="61" t="n">
        <v>196</v>
      </c>
      <c r="H22" s="61" t="n">
        <v>669</v>
      </c>
      <c r="I22" s="61" t="s">
        <v>65</v>
      </c>
      <c r="J22" s="61" t="s">
        <v>67</v>
      </c>
      <c r="K22" s="61" t="n">
        <v>375</v>
      </c>
      <c r="L22" s="61" t="s">
        <v>65</v>
      </c>
      <c r="M22" s="66"/>
    </row>
    <row r="23" customFormat="false" ht="12.75" hidden="false" customHeight="true" outlineLevel="0" collapsed="false">
      <c r="A23" s="68" t="s">
        <v>79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customFormat="false" ht="12.75" hidden="false" customHeight="false" outlineLevel="0" collapsed="false">
      <c r="A24" s="66" t="s">
        <v>80</v>
      </c>
      <c r="B24" s="61" t="n">
        <v>55</v>
      </c>
      <c r="C24" s="61" t="s">
        <v>65</v>
      </c>
      <c r="D24" s="61" t="s">
        <v>81</v>
      </c>
      <c r="E24" s="61" t="n">
        <v>122</v>
      </c>
      <c r="F24" s="61" t="n">
        <v>576</v>
      </c>
      <c r="G24" s="61" t="n">
        <v>134</v>
      </c>
      <c r="H24" s="61" t="n">
        <v>586</v>
      </c>
      <c r="I24" s="61" t="s">
        <v>65</v>
      </c>
      <c r="J24" s="61" t="s">
        <v>67</v>
      </c>
      <c r="K24" s="61" t="n">
        <v>218</v>
      </c>
      <c r="L24" s="61" t="s">
        <v>65</v>
      </c>
      <c r="M24" s="66"/>
    </row>
    <row r="25" customFormat="false" ht="12.75" hidden="false" customHeight="false" outlineLevel="0" collapsed="false">
      <c r="A25" s="66" t="s">
        <v>82</v>
      </c>
      <c r="B25" s="61" t="n">
        <v>56</v>
      </c>
      <c r="C25" s="61" t="s">
        <v>65</v>
      </c>
      <c r="D25" s="61" t="s">
        <v>81</v>
      </c>
      <c r="E25" s="61" t="n">
        <v>122</v>
      </c>
      <c r="F25" s="61" t="n">
        <v>601</v>
      </c>
      <c r="G25" s="61" t="n">
        <v>134</v>
      </c>
      <c r="H25" s="61" t="n">
        <v>608</v>
      </c>
      <c r="I25" s="61" t="s">
        <v>65</v>
      </c>
      <c r="J25" s="61" t="s">
        <v>67</v>
      </c>
      <c r="K25" s="61" t="n">
        <v>224</v>
      </c>
      <c r="L25" s="61" t="s">
        <v>65</v>
      </c>
      <c r="M25" s="66"/>
    </row>
    <row r="26" customFormat="false" ht="12.75" hidden="false" customHeight="false" outlineLevel="0" collapsed="false">
      <c r="A26" s="66" t="s">
        <v>83</v>
      </c>
      <c r="B26" s="61" t="n">
        <v>58</v>
      </c>
      <c r="C26" s="61" t="s">
        <v>65</v>
      </c>
      <c r="D26" s="61" t="s">
        <v>81</v>
      </c>
      <c r="E26" s="61" t="n">
        <v>129</v>
      </c>
      <c r="F26" s="61" t="n">
        <v>562</v>
      </c>
      <c r="G26" s="61" t="n">
        <v>142</v>
      </c>
      <c r="H26" s="61" t="n">
        <v>572</v>
      </c>
      <c r="I26" s="61" t="s">
        <v>65</v>
      </c>
      <c r="J26" s="61" t="s">
        <v>67</v>
      </c>
      <c r="K26" s="61" t="n">
        <v>236</v>
      </c>
      <c r="L26" s="61" t="s">
        <v>65</v>
      </c>
      <c r="M26" s="66"/>
    </row>
    <row r="27" customFormat="false" ht="12.75" hidden="false" customHeight="false" outlineLevel="0" collapsed="false">
      <c r="A27" s="66" t="s">
        <v>84</v>
      </c>
      <c r="B27" s="61" t="n">
        <v>59</v>
      </c>
      <c r="C27" s="61" t="s">
        <v>65</v>
      </c>
      <c r="D27" s="61" t="s">
        <v>81</v>
      </c>
      <c r="E27" s="61" t="n">
        <v>129</v>
      </c>
      <c r="F27" s="61" t="n">
        <v>588</v>
      </c>
      <c r="G27" s="61" t="n">
        <v>142</v>
      </c>
      <c r="H27" s="61" t="n">
        <v>598</v>
      </c>
      <c r="I27" s="61" t="s">
        <v>65</v>
      </c>
      <c r="J27" s="61" t="s">
        <v>67</v>
      </c>
      <c r="K27" s="61" t="n">
        <v>243</v>
      </c>
      <c r="L27" s="61" t="s">
        <v>65</v>
      </c>
      <c r="M27" s="61" t="s">
        <v>69</v>
      </c>
    </row>
    <row r="28" customFormat="false" ht="12.75" hidden="false" customHeight="false" outlineLevel="0" collapsed="false">
      <c r="A28" s="66" t="s">
        <v>85</v>
      </c>
      <c r="B28" s="61" t="n">
        <v>60</v>
      </c>
      <c r="C28" s="61" t="s">
        <v>65</v>
      </c>
      <c r="D28" s="61" t="s">
        <v>81</v>
      </c>
      <c r="E28" s="61" t="n">
        <v>129</v>
      </c>
      <c r="F28" s="61" t="n">
        <v>613</v>
      </c>
      <c r="G28" s="61" t="n">
        <v>142</v>
      </c>
      <c r="H28" s="61" t="n">
        <v>623</v>
      </c>
      <c r="I28" s="61" t="s">
        <v>65</v>
      </c>
      <c r="J28" s="61" t="s">
        <v>67</v>
      </c>
      <c r="K28" s="61" t="n">
        <v>250</v>
      </c>
      <c r="L28" s="61" t="s">
        <v>65</v>
      </c>
      <c r="M28" s="61" t="s">
        <v>71</v>
      </c>
    </row>
    <row r="29" customFormat="false" ht="12.75" hidden="false" customHeight="false" outlineLevel="0" collapsed="false">
      <c r="A29" s="66" t="s">
        <v>86</v>
      </c>
      <c r="B29" s="61" t="n">
        <v>63</v>
      </c>
      <c r="C29" s="61" t="s">
        <v>65</v>
      </c>
      <c r="D29" s="61" t="n">
        <v>4</v>
      </c>
      <c r="E29" s="61" t="n">
        <v>141</v>
      </c>
      <c r="F29" s="61" t="n">
        <v>600</v>
      </c>
      <c r="G29" s="61" t="n">
        <v>155</v>
      </c>
      <c r="H29" s="61" t="n">
        <v>612</v>
      </c>
      <c r="I29" s="61" t="s">
        <v>65</v>
      </c>
      <c r="J29" s="61" t="s">
        <v>67</v>
      </c>
      <c r="K29" s="61" t="n">
        <v>272</v>
      </c>
      <c r="L29" s="61" t="s">
        <v>65</v>
      </c>
      <c r="M29" s="66"/>
    </row>
    <row r="30" customFormat="false" ht="12.75" hidden="false" customHeight="false" outlineLevel="0" collapsed="false">
      <c r="A30" s="66" t="s">
        <v>87</v>
      </c>
      <c r="B30" s="61" t="n">
        <v>64</v>
      </c>
      <c r="C30" s="61" t="s">
        <v>65</v>
      </c>
      <c r="D30" s="61" t="n">
        <v>4</v>
      </c>
      <c r="E30" s="61" t="n">
        <v>141</v>
      </c>
      <c r="F30" s="61" t="n">
        <v>625</v>
      </c>
      <c r="G30" s="61" t="n">
        <v>149</v>
      </c>
      <c r="H30" s="61" t="n">
        <v>633</v>
      </c>
      <c r="I30" s="61" t="s">
        <v>65</v>
      </c>
      <c r="J30" s="61" t="s">
        <v>67</v>
      </c>
      <c r="K30" s="61" t="n">
        <v>280</v>
      </c>
      <c r="L30" s="61" t="s">
        <v>65</v>
      </c>
      <c r="M30" s="66"/>
    </row>
    <row r="31" customFormat="false" ht="12.75" hidden="false" customHeight="false" outlineLevel="0" collapsed="false">
      <c r="A31" s="66" t="s">
        <v>88</v>
      </c>
      <c r="B31" s="61" t="n">
        <v>66</v>
      </c>
      <c r="C31" s="61" t="s">
        <v>65</v>
      </c>
      <c r="D31" s="61" t="n">
        <v>4</v>
      </c>
      <c r="E31" s="61" t="n">
        <v>149</v>
      </c>
      <c r="F31" s="61" t="n">
        <v>612</v>
      </c>
      <c r="G31" s="61" t="n">
        <v>164</v>
      </c>
      <c r="H31" s="61" t="n">
        <v>624</v>
      </c>
      <c r="I31" s="61" t="s">
        <v>65</v>
      </c>
      <c r="J31" s="61" t="s">
        <v>67</v>
      </c>
      <c r="K31" s="61" t="n">
        <v>300</v>
      </c>
      <c r="L31" s="61" t="s">
        <v>65</v>
      </c>
      <c r="M31" s="66"/>
    </row>
    <row r="32" customFormat="false" ht="12.75" hidden="false" customHeight="false" outlineLevel="0" collapsed="false">
      <c r="A32" s="66" t="s">
        <v>89</v>
      </c>
      <c r="B32" s="61" t="n">
        <v>67</v>
      </c>
      <c r="C32" s="61" t="s">
        <v>65</v>
      </c>
      <c r="D32" s="61" t="n">
        <v>4</v>
      </c>
      <c r="E32" s="61" t="n">
        <v>149</v>
      </c>
      <c r="F32" s="61" t="n">
        <v>637</v>
      </c>
      <c r="G32" s="61" t="n">
        <v>164</v>
      </c>
      <c r="H32" s="61" t="n">
        <v>649</v>
      </c>
      <c r="I32" s="61" t="s">
        <v>65</v>
      </c>
      <c r="J32" s="61" t="s">
        <v>67</v>
      </c>
      <c r="K32" s="61" t="n">
        <v>307</v>
      </c>
      <c r="L32" s="61" t="s">
        <v>65</v>
      </c>
      <c r="M32" s="61" t="s">
        <v>90</v>
      </c>
    </row>
    <row r="33" customFormat="false" ht="12.75" hidden="false" customHeight="false" outlineLevel="0" collapsed="false">
      <c r="A33" s="66" t="s">
        <v>91</v>
      </c>
      <c r="B33" s="61" t="n">
        <v>68</v>
      </c>
      <c r="C33" s="61" t="s">
        <v>65</v>
      </c>
      <c r="D33" s="61" t="s">
        <v>76</v>
      </c>
      <c r="E33" s="61" t="n">
        <v>161</v>
      </c>
      <c r="F33" s="61" t="n">
        <v>598</v>
      </c>
      <c r="G33" s="61" t="n">
        <v>177</v>
      </c>
      <c r="H33" s="61" t="n">
        <v>612</v>
      </c>
      <c r="I33" s="61" t="s">
        <v>65</v>
      </c>
      <c r="J33" s="61" t="s">
        <v>67</v>
      </c>
      <c r="K33" s="61" t="n">
        <v>315</v>
      </c>
      <c r="L33" s="61" t="s">
        <v>65</v>
      </c>
      <c r="M33" s="61" t="s">
        <v>92</v>
      </c>
    </row>
    <row r="34" customFormat="false" ht="12.75" hidden="false" customHeight="false" outlineLevel="0" collapsed="false">
      <c r="A34" s="66" t="s">
        <v>93</v>
      </c>
      <c r="B34" s="61" t="n">
        <v>69</v>
      </c>
      <c r="C34" s="61" t="s">
        <v>65</v>
      </c>
      <c r="D34" s="61" t="s">
        <v>76</v>
      </c>
      <c r="E34" s="61" t="n">
        <v>161</v>
      </c>
      <c r="F34" s="61" t="n">
        <v>624</v>
      </c>
      <c r="G34" s="61" t="n">
        <v>177</v>
      </c>
      <c r="H34" s="61" t="n">
        <v>638</v>
      </c>
      <c r="I34" s="61" t="s">
        <v>65</v>
      </c>
      <c r="J34" s="61" t="s">
        <v>67</v>
      </c>
      <c r="K34" s="61" t="n">
        <v>325</v>
      </c>
      <c r="L34" s="61" t="s">
        <v>65</v>
      </c>
      <c r="M34" s="66"/>
    </row>
    <row r="35" customFormat="false" ht="12.75" hidden="false" customHeight="false" outlineLevel="0" collapsed="false">
      <c r="A35" s="66" t="s">
        <v>94</v>
      </c>
      <c r="B35" s="61" t="n">
        <v>70</v>
      </c>
      <c r="C35" s="61" t="s">
        <v>65</v>
      </c>
      <c r="D35" s="61" t="s">
        <v>76</v>
      </c>
      <c r="E35" s="61" t="n">
        <v>161</v>
      </c>
      <c r="F35" s="61" t="n">
        <v>649</v>
      </c>
      <c r="G35" s="61" t="n">
        <v>177</v>
      </c>
      <c r="H35" s="61" t="n">
        <v>663</v>
      </c>
      <c r="I35" s="61" t="s">
        <v>65</v>
      </c>
      <c r="J35" s="61" t="s">
        <v>67</v>
      </c>
      <c r="K35" s="61" t="n">
        <v>355</v>
      </c>
      <c r="L35" s="61" t="s">
        <v>65</v>
      </c>
      <c r="M35" s="66"/>
    </row>
    <row r="36" customFormat="false" ht="12.75" hidden="false" customHeight="false" outlineLevel="0" collapsed="false">
      <c r="A36" s="66" t="s">
        <v>95</v>
      </c>
      <c r="B36" s="61" t="n">
        <v>72</v>
      </c>
      <c r="C36" s="61" t="s">
        <v>65</v>
      </c>
      <c r="D36" s="61" t="s">
        <v>76</v>
      </c>
      <c r="E36" s="61" t="n">
        <v>168</v>
      </c>
      <c r="F36" s="61" t="n">
        <v>636</v>
      </c>
      <c r="G36" s="61" t="n">
        <v>185</v>
      </c>
      <c r="H36" s="61" t="n">
        <v>650</v>
      </c>
      <c r="I36" s="61" t="s">
        <v>65</v>
      </c>
      <c r="J36" s="61" t="s">
        <v>67</v>
      </c>
      <c r="K36" s="61" t="n">
        <v>355</v>
      </c>
      <c r="L36" s="61" t="s">
        <v>65</v>
      </c>
      <c r="M36" s="66"/>
    </row>
    <row r="37" customFormat="false" ht="12.75" hidden="false" customHeight="false" outlineLevel="0" collapsed="false">
      <c r="A37" s="66" t="s">
        <v>96</v>
      </c>
      <c r="B37" s="61" t="n">
        <v>73</v>
      </c>
      <c r="C37" s="61" t="s">
        <v>65</v>
      </c>
      <c r="D37" s="61" t="s">
        <v>76</v>
      </c>
      <c r="E37" s="61" t="n">
        <v>168</v>
      </c>
      <c r="F37" s="61" t="n">
        <v>661</v>
      </c>
      <c r="G37" s="61" t="n">
        <v>185</v>
      </c>
      <c r="H37" s="61" t="n">
        <v>675</v>
      </c>
      <c r="I37" s="61" t="s">
        <v>65</v>
      </c>
      <c r="J37" s="61" t="s">
        <v>67</v>
      </c>
      <c r="K37" s="61" t="n">
        <v>365</v>
      </c>
      <c r="L37" s="61" t="s">
        <v>65</v>
      </c>
      <c r="M37" s="66"/>
    </row>
    <row r="38" customFormat="false" ht="12.75" hidden="false" customHeight="false" outlineLevel="0" collapsed="false">
      <c r="A38" s="66" t="s">
        <v>97</v>
      </c>
      <c r="B38" s="61" t="n">
        <v>75</v>
      </c>
      <c r="C38" s="61" t="s">
        <v>65</v>
      </c>
      <c r="D38" s="61" t="n">
        <v>5</v>
      </c>
      <c r="E38" s="61" t="n">
        <v>180</v>
      </c>
      <c r="F38" s="61" t="n">
        <v>648</v>
      </c>
      <c r="G38" s="61" t="n">
        <v>198</v>
      </c>
      <c r="H38" s="61" t="n">
        <v>664</v>
      </c>
      <c r="I38" s="61" t="s">
        <v>65</v>
      </c>
      <c r="J38" s="61" t="s">
        <v>67</v>
      </c>
      <c r="K38" s="61" t="n">
        <v>387</v>
      </c>
      <c r="L38" s="61" t="s">
        <v>65</v>
      </c>
      <c r="M38" s="66"/>
    </row>
    <row r="39" customFormat="false" ht="12.75" hidden="false" customHeight="true" outlineLevel="0" collapsed="false">
      <c r="A39" s="68" t="s">
        <v>98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customFormat="false" ht="12.75" hidden="false" customHeight="false" outlineLevel="0" collapsed="false">
      <c r="A40" s="66" t="s">
        <v>99</v>
      </c>
      <c r="B40" s="61" t="n">
        <v>49</v>
      </c>
      <c r="C40" s="61" t="s">
        <v>65</v>
      </c>
      <c r="D40" s="61" t="s">
        <v>100</v>
      </c>
      <c r="E40" s="61" t="n">
        <v>100</v>
      </c>
      <c r="F40" s="61" t="n">
        <v>572</v>
      </c>
      <c r="G40" s="61" t="n">
        <v>110</v>
      </c>
      <c r="H40" s="61" t="n">
        <v>582</v>
      </c>
      <c r="I40" s="61" t="s">
        <v>65</v>
      </c>
      <c r="J40" s="61" t="s">
        <v>67</v>
      </c>
      <c r="K40" s="61" t="n">
        <v>185</v>
      </c>
      <c r="L40" s="61" t="s">
        <v>65</v>
      </c>
      <c r="M40" s="66"/>
    </row>
    <row r="41" customFormat="false" ht="12.75" hidden="false" customHeight="false" outlineLevel="0" collapsed="false">
      <c r="A41" s="66" t="s">
        <v>101</v>
      </c>
      <c r="B41" s="61" t="n">
        <v>54</v>
      </c>
      <c r="C41" s="61" t="s">
        <v>65</v>
      </c>
      <c r="D41" s="61" t="n">
        <v>3</v>
      </c>
      <c r="E41" s="61" t="n">
        <v>110</v>
      </c>
      <c r="F41" s="61" t="n">
        <v>586</v>
      </c>
      <c r="G41" s="61" t="n">
        <v>121</v>
      </c>
      <c r="H41" s="61" t="n">
        <v>596</v>
      </c>
      <c r="I41" s="61" t="s">
        <v>65</v>
      </c>
      <c r="J41" s="61" t="s">
        <v>67</v>
      </c>
      <c r="K41" s="61" t="n">
        <v>212</v>
      </c>
      <c r="L41" s="61" t="s">
        <v>65</v>
      </c>
      <c r="M41" s="66"/>
    </row>
    <row r="42" customFormat="false" ht="12.75" hidden="false" customHeight="false" outlineLevel="0" collapsed="false">
      <c r="A42" s="66" t="s">
        <v>102</v>
      </c>
      <c r="B42" s="61" t="n">
        <v>55</v>
      </c>
      <c r="C42" s="61" t="s">
        <v>65</v>
      </c>
      <c r="D42" s="61" t="n">
        <v>3</v>
      </c>
      <c r="E42" s="61" t="n">
        <v>110</v>
      </c>
      <c r="F42" s="61" t="n">
        <v>611</v>
      </c>
      <c r="G42" s="61" t="n">
        <v>121</v>
      </c>
      <c r="H42" s="61" t="n">
        <v>621</v>
      </c>
      <c r="I42" s="61" t="s">
        <v>65</v>
      </c>
      <c r="J42" s="61" t="s">
        <v>67</v>
      </c>
      <c r="K42" s="61" t="n">
        <v>218</v>
      </c>
      <c r="L42" s="61" t="s">
        <v>65</v>
      </c>
      <c r="M42" s="66"/>
    </row>
    <row r="43" customFormat="false" ht="12.75" hidden="false" customHeight="false" outlineLevel="0" collapsed="false">
      <c r="A43" s="66" t="s">
        <v>103</v>
      </c>
      <c r="B43" s="61" t="n">
        <v>58</v>
      </c>
      <c r="C43" s="61" t="s">
        <v>65</v>
      </c>
      <c r="D43" s="61" t="s">
        <v>81</v>
      </c>
      <c r="E43" s="61" t="n">
        <v>122</v>
      </c>
      <c r="F43" s="61" t="n">
        <v>612</v>
      </c>
      <c r="G43" s="61" t="n">
        <v>134</v>
      </c>
      <c r="H43" s="61" t="n">
        <v>612</v>
      </c>
      <c r="I43" s="61" t="s">
        <v>65</v>
      </c>
      <c r="J43" s="61" t="s">
        <v>67</v>
      </c>
      <c r="K43" s="61" t="n">
        <v>236</v>
      </c>
      <c r="L43" s="61" t="s">
        <v>65</v>
      </c>
      <c r="M43" s="61" t="s">
        <v>69</v>
      </c>
    </row>
    <row r="44" customFormat="false" ht="12.75" hidden="false" customHeight="false" outlineLevel="0" collapsed="false">
      <c r="A44" s="66" t="s">
        <v>104</v>
      </c>
      <c r="B44" s="61" t="n">
        <v>61</v>
      </c>
      <c r="C44" s="61" t="s">
        <v>65</v>
      </c>
      <c r="D44" s="61" t="s">
        <v>81</v>
      </c>
      <c r="E44" s="61" t="n">
        <v>129</v>
      </c>
      <c r="F44" s="61" t="n">
        <v>588</v>
      </c>
      <c r="G44" s="61" t="n">
        <v>142</v>
      </c>
      <c r="H44" s="61" t="n">
        <v>600</v>
      </c>
      <c r="I44" s="61" t="s">
        <v>65</v>
      </c>
      <c r="J44" s="61" t="s">
        <v>67</v>
      </c>
      <c r="K44" s="61" t="n">
        <v>257</v>
      </c>
      <c r="L44" s="61" t="s">
        <v>65</v>
      </c>
      <c r="M44" s="61" t="s">
        <v>71</v>
      </c>
    </row>
    <row r="45" customFormat="false" ht="12.75" hidden="false" customHeight="false" outlineLevel="0" collapsed="false">
      <c r="A45" s="66" t="s">
        <v>105</v>
      </c>
      <c r="B45" s="61" t="n">
        <v>62</v>
      </c>
      <c r="C45" s="61" t="s">
        <v>65</v>
      </c>
      <c r="D45" s="61" t="s">
        <v>81</v>
      </c>
      <c r="E45" s="61" t="n">
        <v>129</v>
      </c>
      <c r="F45" s="61" t="n">
        <v>614</v>
      </c>
      <c r="G45" s="61" t="n">
        <v>142</v>
      </c>
      <c r="H45" s="61" t="n">
        <v>626</v>
      </c>
      <c r="I45" s="61" t="s">
        <v>65</v>
      </c>
      <c r="J45" s="61" t="s">
        <v>67</v>
      </c>
      <c r="K45" s="61" t="n">
        <v>265</v>
      </c>
      <c r="L45" s="61" t="s">
        <v>65</v>
      </c>
      <c r="M45" s="66"/>
    </row>
    <row r="46" customFormat="false" ht="12.75" hidden="false" customHeight="false" outlineLevel="0" collapsed="false">
      <c r="A46" s="66" t="s">
        <v>106</v>
      </c>
      <c r="B46" s="61" t="n">
        <v>63</v>
      </c>
      <c r="C46" s="61" t="n">
        <v>69</v>
      </c>
      <c r="D46" s="61" t="s">
        <v>81</v>
      </c>
      <c r="E46" s="61" t="n">
        <v>129</v>
      </c>
      <c r="F46" s="61" t="n">
        <v>639</v>
      </c>
      <c r="G46" s="61" t="n">
        <v>142</v>
      </c>
      <c r="H46" s="61" t="n">
        <v>651</v>
      </c>
      <c r="I46" s="61" t="s">
        <v>65</v>
      </c>
      <c r="J46" s="61" t="s">
        <v>67</v>
      </c>
      <c r="K46" s="61" t="n">
        <v>272</v>
      </c>
      <c r="L46" s="61" t="n">
        <v>325</v>
      </c>
      <c r="M46" s="66"/>
    </row>
    <row r="47" customFormat="false" ht="12.75" hidden="false" customHeight="false" outlineLevel="0" collapsed="false">
      <c r="A47" s="66" t="s">
        <v>107</v>
      </c>
      <c r="B47" s="61" t="n">
        <v>66</v>
      </c>
      <c r="C47" s="61" t="s">
        <v>65</v>
      </c>
      <c r="D47" s="61" t="n">
        <v>4</v>
      </c>
      <c r="E47" s="61" t="n">
        <v>141</v>
      </c>
      <c r="F47" s="61" t="n">
        <v>628</v>
      </c>
      <c r="G47" s="61" t="n">
        <v>155</v>
      </c>
      <c r="H47" s="61" t="n">
        <v>642</v>
      </c>
      <c r="I47" s="61" t="s">
        <v>65</v>
      </c>
      <c r="J47" s="61" t="s">
        <v>67</v>
      </c>
      <c r="K47" s="61" t="n">
        <v>300</v>
      </c>
      <c r="L47" s="61" t="s">
        <v>65</v>
      </c>
      <c r="M47" s="66"/>
    </row>
    <row r="48" customFormat="false" ht="12.75" hidden="false" customHeight="false" outlineLevel="0" collapsed="false">
      <c r="A48" s="66" t="s">
        <v>108</v>
      </c>
      <c r="B48" s="61" t="n">
        <v>67</v>
      </c>
      <c r="C48" s="61" t="s">
        <v>65</v>
      </c>
      <c r="D48" s="61" t="n">
        <v>4</v>
      </c>
      <c r="E48" s="61" t="n">
        <v>141</v>
      </c>
      <c r="F48" s="61" t="n">
        <v>653</v>
      </c>
      <c r="G48" s="61" t="n">
        <v>155</v>
      </c>
      <c r="H48" s="61" t="n">
        <v>667</v>
      </c>
      <c r="I48" s="61" t="s">
        <v>65</v>
      </c>
      <c r="J48" s="61" t="s">
        <v>67</v>
      </c>
      <c r="K48" s="61" t="n">
        <v>307</v>
      </c>
      <c r="L48" s="61" t="s">
        <v>65</v>
      </c>
      <c r="M48" s="61" t="s">
        <v>90</v>
      </c>
    </row>
    <row r="49" customFormat="false" ht="12.75" hidden="false" customHeight="false" outlineLevel="0" collapsed="false">
      <c r="A49" s="66" t="s">
        <v>109</v>
      </c>
      <c r="B49" s="61" t="n">
        <v>69</v>
      </c>
      <c r="C49" s="61" t="s">
        <v>65</v>
      </c>
      <c r="D49" s="61" t="n">
        <v>4</v>
      </c>
      <c r="E49" s="61" t="n">
        <v>149</v>
      </c>
      <c r="F49" s="61" t="n">
        <v>642</v>
      </c>
      <c r="G49" s="61" t="n">
        <v>164</v>
      </c>
      <c r="H49" s="61" t="n">
        <v>656</v>
      </c>
      <c r="I49" s="61" t="s">
        <v>65</v>
      </c>
      <c r="J49" s="61" t="s">
        <v>67</v>
      </c>
      <c r="K49" s="61" t="n">
        <v>325</v>
      </c>
      <c r="L49" s="61" t="s">
        <v>65</v>
      </c>
      <c r="M49" s="61" t="s">
        <v>92</v>
      </c>
    </row>
    <row r="50" customFormat="false" ht="12.75" hidden="false" customHeight="false" outlineLevel="0" collapsed="false">
      <c r="A50" s="66" t="s">
        <v>110</v>
      </c>
      <c r="B50" s="61" t="n">
        <v>70</v>
      </c>
      <c r="C50" s="61" t="s">
        <v>65</v>
      </c>
      <c r="D50" s="61" t="n">
        <v>4</v>
      </c>
      <c r="E50" s="61" t="n">
        <v>149</v>
      </c>
      <c r="F50" s="61" t="n">
        <v>667</v>
      </c>
      <c r="G50" s="61" t="n">
        <v>164</v>
      </c>
      <c r="H50" s="61" t="n">
        <v>681</v>
      </c>
      <c r="I50" s="61" t="s">
        <v>65</v>
      </c>
      <c r="J50" s="61" t="s">
        <v>67</v>
      </c>
      <c r="K50" s="61" t="n">
        <v>335</v>
      </c>
      <c r="L50" s="61" t="s">
        <v>65</v>
      </c>
      <c r="M50" s="66"/>
    </row>
    <row r="51" customFormat="false" ht="12.75" hidden="false" customHeight="false" outlineLevel="0" collapsed="false">
      <c r="A51" s="66" t="s">
        <v>111</v>
      </c>
      <c r="B51" s="61" t="n">
        <v>71</v>
      </c>
      <c r="C51" s="61" t="s">
        <v>65</v>
      </c>
      <c r="D51" s="61" t="s">
        <v>76</v>
      </c>
      <c r="E51" s="61" t="n">
        <v>161</v>
      </c>
      <c r="F51" s="61" t="n">
        <v>630</v>
      </c>
      <c r="G51" s="61" t="n">
        <v>177</v>
      </c>
      <c r="H51" s="61" t="n">
        <v>646</v>
      </c>
      <c r="I51" s="61" t="s">
        <v>65</v>
      </c>
      <c r="J51" s="61" t="s">
        <v>67</v>
      </c>
      <c r="K51" s="61" t="n">
        <v>345</v>
      </c>
      <c r="L51" s="61" t="s">
        <v>65</v>
      </c>
      <c r="M51" s="66"/>
    </row>
    <row r="52" customFormat="false" ht="12.75" hidden="false" customHeight="true" outlineLevel="0" collapsed="false">
      <c r="A52" s="69" t="s">
        <v>112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</row>
  </sheetData>
  <mergeCells count="36">
    <mergeCell ref="A1:M1"/>
    <mergeCell ref="A3:M3"/>
    <mergeCell ref="A5:C5"/>
    <mergeCell ref="E5:J8"/>
    <mergeCell ref="K5:L5"/>
    <mergeCell ref="A6:C6"/>
    <mergeCell ref="K6:L6"/>
    <mergeCell ref="A7:C7"/>
    <mergeCell ref="K7:L7"/>
    <mergeCell ref="A8:C8"/>
    <mergeCell ref="K8:L8"/>
    <mergeCell ref="E9:F9"/>
    <mergeCell ref="G9:J9"/>
    <mergeCell ref="A10:A11"/>
    <mergeCell ref="B10:C11"/>
    <mergeCell ref="D10:D11"/>
    <mergeCell ref="G10:G11"/>
    <mergeCell ref="H10:I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J12:J13"/>
    <mergeCell ref="K12:K13"/>
    <mergeCell ref="L12:L13"/>
    <mergeCell ref="M12:M13"/>
    <mergeCell ref="A14:M14"/>
    <mergeCell ref="A19:M19"/>
    <mergeCell ref="A23:M23"/>
    <mergeCell ref="A39:M39"/>
    <mergeCell ref="A52:M5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45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pane xSplit="0" ySplit="12" topLeftCell="A28" activePane="bottomLeft" state="frozen"/>
      <selection pane="topLeft" activeCell="A1" activeCellId="0" sqref="A1"/>
      <selection pane="bottomLeft" activeCell="D37" activeCellId="0" sqref="D37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35" width="16.43"/>
    <col collapsed="false" customWidth="true" hidden="false" outlineLevel="0" max="2" min="2" style="35" width="3.99"/>
    <col collapsed="false" customWidth="true" hidden="false" outlineLevel="0" max="3" min="3" style="35" width="5.99"/>
    <col collapsed="false" customWidth="true" hidden="false" outlineLevel="0" max="4" min="4" style="35" width="12.42"/>
    <col collapsed="false" customWidth="true" hidden="false" outlineLevel="0" max="5" min="5" style="35" width="7.56"/>
    <col collapsed="false" customWidth="true" hidden="false" outlineLevel="0" max="6" min="6" style="35" width="8.99"/>
    <col collapsed="false" customWidth="true" hidden="false" outlineLevel="0" max="7" min="7" style="35" width="12.85"/>
    <col collapsed="false" customWidth="true" hidden="false" outlineLevel="0" max="8" min="8" style="35" width="15.85"/>
    <col collapsed="false" customWidth="true" hidden="false" outlineLevel="0" max="10" min="9" style="35" width="5.85"/>
    <col collapsed="false" customWidth="true" hidden="false" outlineLevel="0" max="11" min="11" style="35" width="4.41"/>
    <col collapsed="false" customWidth="true" hidden="false" outlineLevel="0" max="12" min="12" style="35" width="5.41"/>
    <col collapsed="false" customWidth="true" hidden="false" outlineLevel="0" max="13" min="13" style="35" width="10.56"/>
    <col collapsed="false" customWidth="false" hidden="false" outlineLevel="0" max="257" min="14" style="35" width="11.43"/>
  </cols>
  <sheetData>
    <row r="1" customFormat="false" ht="15" hidden="false" customHeight="false" outlineLevel="0" collapsed="false">
      <c r="A1" s="70" t="s">
        <v>113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customFormat="false" ht="12.75" hidden="false" customHeight="false" outlineLevel="0" collapsed="false">
      <c r="A2" s="71"/>
    </row>
    <row r="3" customFormat="false" ht="12.75" hidden="false" customHeight="true" outlineLevel="0" collapsed="false">
      <c r="A3" s="61" t="s">
        <v>114</v>
      </c>
      <c r="B3" s="61"/>
      <c r="C3" s="61"/>
      <c r="D3" s="60" t="s">
        <v>34</v>
      </c>
      <c r="E3" s="61" t="s">
        <v>35</v>
      </c>
      <c r="F3" s="61"/>
      <c r="G3" s="61"/>
      <c r="H3" s="61"/>
      <c r="I3" s="61"/>
      <c r="J3" s="61"/>
      <c r="K3" s="60" t="s">
        <v>36</v>
      </c>
      <c r="L3" s="60"/>
      <c r="M3" s="60" t="s">
        <v>37</v>
      </c>
    </row>
    <row r="4" customFormat="false" ht="12.75" hidden="false" customHeight="true" outlineLevel="0" collapsed="false">
      <c r="A4" s="61"/>
      <c r="B4" s="61"/>
      <c r="C4" s="61"/>
      <c r="D4" s="62" t="s">
        <v>39</v>
      </c>
      <c r="E4" s="61"/>
      <c r="F4" s="61"/>
      <c r="G4" s="61"/>
      <c r="H4" s="61"/>
      <c r="I4" s="61"/>
      <c r="J4" s="61"/>
      <c r="K4" s="62" t="s">
        <v>40</v>
      </c>
      <c r="L4" s="62"/>
      <c r="M4" s="62" t="s">
        <v>41</v>
      </c>
    </row>
    <row r="5" customFormat="false" ht="12.75" hidden="false" customHeight="true" outlineLevel="0" collapsed="false">
      <c r="A5" s="61"/>
      <c r="B5" s="61"/>
      <c r="C5" s="61"/>
      <c r="D5" s="62" t="s">
        <v>42</v>
      </c>
      <c r="E5" s="61"/>
      <c r="F5" s="61"/>
      <c r="G5" s="61"/>
      <c r="H5" s="61"/>
      <c r="I5" s="61"/>
      <c r="J5" s="61"/>
      <c r="K5" s="62" t="s">
        <v>43</v>
      </c>
      <c r="L5" s="62"/>
      <c r="M5" s="62" t="s">
        <v>44</v>
      </c>
    </row>
    <row r="6" customFormat="false" ht="12.75" hidden="false" customHeight="false" outlineLevel="0" collapsed="false">
      <c r="A6" s="61"/>
      <c r="B6" s="61"/>
      <c r="C6" s="61"/>
      <c r="D6" s="65"/>
      <c r="E6" s="61"/>
      <c r="F6" s="61"/>
      <c r="G6" s="61"/>
      <c r="H6" s="61"/>
      <c r="I6" s="61"/>
      <c r="J6" s="61"/>
      <c r="K6" s="64"/>
      <c r="L6" s="64"/>
      <c r="M6" s="64"/>
    </row>
    <row r="7" customFormat="false" ht="12.75" hidden="false" customHeight="true" outlineLevel="0" collapsed="false">
      <c r="A7" s="66"/>
      <c r="B7" s="66"/>
      <c r="C7" s="66"/>
      <c r="D7" s="66"/>
      <c r="E7" s="61" t="s">
        <v>45</v>
      </c>
      <c r="F7" s="61"/>
      <c r="G7" s="61" t="s">
        <v>46</v>
      </c>
      <c r="H7" s="61"/>
      <c r="I7" s="61"/>
      <c r="J7" s="61"/>
      <c r="K7" s="66"/>
      <c r="L7" s="66"/>
      <c r="M7" s="66"/>
    </row>
    <row r="8" customFormat="false" ht="12.75" hidden="false" customHeight="true" outlineLevel="0" collapsed="false">
      <c r="A8" s="66"/>
      <c r="B8" s="61" t="s">
        <v>47</v>
      </c>
      <c r="C8" s="61"/>
      <c r="D8" s="66"/>
      <c r="E8" s="60" t="s">
        <v>48</v>
      </c>
      <c r="F8" s="60" t="s">
        <v>49</v>
      </c>
      <c r="G8" s="61" t="s">
        <v>50</v>
      </c>
      <c r="H8" s="61" t="s">
        <v>51</v>
      </c>
      <c r="I8" s="60" t="s">
        <v>52</v>
      </c>
      <c r="J8" s="60"/>
      <c r="K8" s="66"/>
      <c r="L8" s="66"/>
      <c r="M8" s="66"/>
    </row>
    <row r="9" customFormat="false" ht="12.75" hidden="false" customHeight="true" outlineLevel="0" collapsed="false">
      <c r="A9" s="66"/>
      <c r="B9" s="61"/>
      <c r="C9" s="61"/>
      <c r="D9" s="66"/>
      <c r="E9" s="65" t="s">
        <v>53</v>
      </c>
      <c r="F9" s="65" t="s">
        <v>54</v>
      </c>
      <c r="G9" s="61"/>
      <c r="H9" s="61"/>
      <c r="I9" s="65" t="s">
        <v>115</v>
      </c>
      <c r="J9" s="65"/>
      <c r="K9" s="66"/>
      <c r="L9" s="66"/>
      <c r="M9" s="66"/>
    </row>
    <row r="10" customFormat="false" ht="12.75" hidden="false" customHeight="true" outlineLevel="0" collapsed="false">
      <c r="A10" s="66"/>
      <c r="B10" s="61" t="s">
        <v>56</v>
      </c>
      <c r="C10" s="61" t="s">
        <v>57</v>
      </c>
      <c r="D10" s="66"/>
      <c r="E10" s="66"/>
      <c r="F10" s="66"/>
      <c r="G10" s="60" t="s">
        <v>58</v>
      </c>
      <c r="H10" s="60" t="s">
        <v>58</v>
      </c>
      <c r="I10" s="60" t="s">
        <v>116</v>
      </c>
      <c r="J10" s="60" t="s">
        <v>116</v>
      </c>
      <c r="K10" s="61" t="s">
        <v>56</v>
      </c>
      <c r="L10" s="61" t="s">
        <v>59</v>
      </c>
      <c r="M10" s="66"/>
    </row>
    <row r="11" customFormat="false" ht="12.75" hidden="false" customHeight="false" outlineLevel="0" collapsed="false">
      <c r="A11" s="66"/>
      <c r="B11" s="61"/>
      <c r="C11" s="61"/>
      <c r="D11" s="66"/>
      <c r="E11" s="66"/>
      <c r="F11" s="66"/>
      <c r="G11" s="72" t="s">
        <v>61</v>
      </c>
      <c r="H11" s="72" t="s">
        <v>61</v>
      </c>
      <c r="I11" s="72" t="n">
        <v>180</v>
      </c>
      <c r="J11" s="72" t="n">
        <v>210</v>
      </c>
      <c r="K11" s="61"/>
      <c r="L11" s="61"/>
      <c r="M11" s="66"/>
    </row>
    <row r="12" customFormat="false" ht="12.75" hidden="false" customHeight="false" outlineLevel="0" collapsed="false">
      <c r="A12" s="66"/>
      <c r="B12" s="61"/>
      <c r="C12" s="61"/>
      <c r="D12" s="66"/>
      <c r="E12" s="66"/>
      <c r="F12" s="66"/>
      <c r="G12" s="64"/>
      <c r="H12" s="64"/>
      <c r="I12" s="65" t="s">
        <v>117</v>
      </c>
      <c r="J12" s="65" t="s">
        <v>117</v>
      </c>
      <c r="K12" s="61"/>
      <c r="L12" s="61"/>
      <c r="M12" s="66"/>
    </row>
    <row r="13" customFormat="false" ht="12.75" hidden="false" customHeight="true" outlineLevel="0" collapsed="false">
      <c r="A13" s="68" t="s">
        <v>74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customFormat="false" ht="12.75" hidden="false" customHeight="false" outlineLevel="0" collapsed="false">
      <c r="A14" s="66" t="s">
        <v>118</v>
      </c>
      <c r="B14" s="61" t="n">
        <v>73</v>
      </c>
      <c r="C14" s="61" t="s">
        <v>65</v>
      </c>
      <c r="D14" s="61" t="s">
        <v>66</v>
      </c>
      <c r="E14" s="61" t="n">
        <v>178</v>
      </c>
      <c r="F14" s="61" t="n">
        <v>630</v>
      </c>
      <c r="G14" s="61" t="n">
        <v>196</v>
      </c>
      <c r="H14" s="61" t="n">
        <v>644</v>
      </c>
      <c r="I14" s="61" t="n">
        <v>326</v>
      </c>
      <c r="J14" s="61" t="n">
        <v>328</v>
      </c>
      <c r="K14" s="61" t="n">
        <v>365</v>
      </c>
      <c r="L14" s="61" t="s">
        <v>65</v>
      </c>
      <c r="M14" s="66"/>
    </row>
    <row r="15" customFormat="false" ht="12.75" hidden="false" customHeight="false" outlineLevel="0" collapsed="false">
      <c r="A15" s="66" t="s">
        <v>119</v>
      </c>
      <c r="B15" s="61" t="n">
        <v>74</v>
      </c>
      <c r="C15" s="61" t="s">
        <v>65</v>
      </c>
      <c r="D15" s="61" t="s">
        <v>66</v>
      </c>
      <c r="E15" s="61" t="n">
        <v>178</v>
      </c>
      <c r="F15" s="61" t="n">
        <v>655</v>
      </c>
      <c r="G15" s="61" t="n">
        <v>196</v>
      </c>
      <c r="H15" s="61" t="n">
        <v>669</v>
      </c>
      <c r="I15" s="61" t="n">
        <v>338</v>
      </c>
      <c r="J15" s="61" t="n">
        <v>341</v>
      </c>
      <c r="K15" s="61" t="n">
        <v>375</v>
      </c>
      <c r="L15" s="61" t="s">
        <v>65</v>
      </c>
      <c r="M15" s="66"/>
    </row>
    <row r="16" customFormat="false" ht="12.75" hidden="false" customHeight="true" outlineLevel="0" collapsed="false">
      <c r="A16" s="68" t="s">
        <v>79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customFormat="false" ht="12.75" hidden="false" customHeight="false" outlineLevel="0" collapsed="false">
      <c r="A17" s="66" t="s">
        <v>120</v>
      </c>
      <c r="B17" s="61" t="n">
        <v>59</v>
      </c>
      <c r="C17" s="61" t="s">
        <v>65</v>
      </c>
      <c r="D17" s="61" t="s">
        <v>81</v>
      </c>
      <c r="E17" s="61" t="n">
        <v>129</v>
      </c>
      <c r="F17" s="61" t="n">
        <v>588</v>
      </c>
      <c r="G17" s="61" t="n">
        <v>142</v>
      </c>
      <c r="H17" s="61" t="n">
        <v>598</v>
      </c>
      <c r="I17" s="61" t="n">
        <v>302</v>
      </c>
      <c r="J17" s="61" t="n">
        <v>304</v>
      </c>
      <c r="K17" s="61" t="n">
        <v>243</v>
      </c>
      <c r="L17" s="61" t="s">
        <v>65</v>
      </c>
      <c r="M17" s="66"/>
    </row>
    <row r="18" customFormat="false" ht="12.75" hidden="false" customHeight="false" outlineLevel="0" collapsed="false">
      <c r="A18" s="66" t="s">
        <v>121</v>
      </c>
      <c r="B18" s="61" t="n">
        <v>60</v>
      </c>
      <c r="C18" s="61" t="s">
        <v>65</v>
      </c>
      <c r="D18" s="61" t="s">
        <v>81</v>
      </c>
      <c r="E18" s="61" t="n">
        <v>129</v>
      </c>
      <c r="F18" s="61" t="n">
        <v>613</v>
      </c>
      <c r="G18" s="61" t="n">
        <v>142</v>
      </c>
      <c r="H18" s="61" t="n">
        <v>623</v>
      </c>
      <c r="I18" s="61" t="n">
        <v>315</v>
      </c>
      <c r="J18" s="61" t="n">
        <v>317</v>
      </c>
      <c r="K18" s="61" t="n">
        <v>250</v>
      </c>
      <c r="L18" s="61" t="s">
        <v>65</v>
      </c>
      <c r="M18" s="66"/>
    </row>
    <row r="19" customFormat="false" ht="12.75" hidden="false" customHeight="false" outlineLevel="0" collapsed="false">
      <c r="A19" s="66" t="s">
        <v>122</v>
      </c>
      <c r="B19" s="61" t="n">
        <v>64</v>
      </c>
      <c r="C19" s="61" t="s">
        <v>65</v>
      </c>
      <c r="D19" s="61" t="n">
        <v>4</v>
      </c>
      <c r="E19" s="61" t="n">
        <v>141</v>
      </c>
      <c r="F19" s="61" t="n">
        <v>625</v>
      </c>
      <c r="G19" s="61" t="n">
        <v>155</v>
      </c>
      <c r="H19" s="61" t="n">
        <v>637</v>
      </c>
      <c r="I19" s="61" t="n">
        <v>321</v>
      </c>
      <c r="J19" s="61" t="n">
        <v>324</v>
      </c>
      <c r="K19" s="61" t="n">
        <v>280</v>
      </c>
      <c r="L19" s="61" t="s">
        <v>65</v>
      </c>
      <c r="M19" s="61" t="s">
        <v>69</v>
      </c>
    </row>
    <row r="20" customFormat="false" ht="12.75" hidden="false" customHeight="false" outlineLevel="0" collapsed="false">
      <c r="A20" s="66" t="s">
        <v>123</v>
      </c>
      <c r="B20" s="61" t="n">
        <v>67</v>
      </c>
      <c r="C20" s="61" t="s">
        <v>65</v>
      </c>
      <c r="D20" s="61" t="n">
        <v>4</v>
      </c>
      <c r="E20" s="61" t="n">
        <v>149</v>
      </c>
      <c r="F20" s="61" t="n">
        <v>637</v>
      </c>
      <c r="G20" s="61" t="n">
        <v>164</v>
      </c>
      <c r="H20" s="61" t="n">
        <v>649</v>
      </c>
      <c r="I20" s="61" t="n">
        <v>328</v>
      </c>
      <c r="J20" s="61" t="n">
        <v>331</v>
      </c>
      <c r="K20" s="61" t="n">
        <v>307</v>
      </c>
      <c r="L20" s="61" t="s">
        <v>65</v>
      </c>
      <c r="M20" s="61" t="s">
        <v>71</v>
      </c>
    </row>
    <row r="21" customFormat="false" ht="12.75" hidden="false" customHeight="false" outlineLevel="0" collapsed="false">
      <c r="A21" s="66" t="s">
        <v>124</v>
      </c>
      <c r="B21" s="61" t="n">
        <v>69</v>
      </c>
      <c r="C21" s="61" t="s">
        <v>65</v>
      </c>
      <c r="D21" s="61" t="s">
        <v>76</v>
      </c>
      <c r="E21" s="61" t="n">
        <v>161</v>
      </c>
      <c r="F21" s="61" t="n">
        <v>624</v>
      </c>
      <c r="G21" s="61" t="n">
        <v>177</v>
      </c>
      <c r="H21" s="61" t="n">
        <v>638</v>
      </c>
      <c r="I21" s="61" t="n">
        <v>322</v>
      </c>
      <c r="J21" s="61" t="n">
        <v>324</v>
      </c>
      <c r="K21" s="61" t="n">
        <v>325</v>
      </c>
      <c r="L21" s="61" t="s">
        <v>65</v>
      </c>
      <c r="M21" s="66"/>
    </row>
    <row r="22" customFormat="false" ht="12.75" hidden="false" customHeight="false" outlineLevel="0" collapsed="false">
      <c r="A22" s="66" t="s">
        <v>125</v>
      </c>
      <c r="B22" s="61" t="n">
        <v>70</v>
      </c>
      <c r="C22" s="61" t="s">
        <v>65</v>
      </c>
      <c r="D22" s="61" t="s">
        <v>76</v>
      </c>
      <c r="E22" s="61" t="n">
        <v>161</v>
      </c>
      <c r="F22" s="61" t="n">
        <v>649</v>
      </c>
      <c r="G22" s="61" t="n">
        <v>177</v>
      </c>
      <c r="H22" s="61" t="n">
        <v>663</v>
      </c>
      <c r="I22" s="61" t="n">
        <v>355</v>
      </c>
      <c r="J22" s="61" t="n">
        <v>337</v>
      </c>
      <c r="K22" s="61" t="n">
        <v>335</v>
      </c>
      <c r="L22" s="61" t="s">
        <v>65</v>
      </c>
      <c r="M22" s="61" t="s">
        <v>90</v>
      </c>
    </row>
    <row r="23" customFormat="false" ht="12.75" hidden="false" customHeight="false" outlineLevel="0" collapsed="false">
      <c r="A23" s="66" t="s">
        <v>126</v>
      </c>
      <c r="B23" s="61" t="n">
        <v>72</v>
      </c>
      <c r="C23" s="61" t="s">
        <v>65</v>
      </c>
      <c r="D23" s="61" t="s">
        <v>76</v>
      </c>
      <c r="E23" s="61" t="n">
        <v>168</v>
      </c>
      <c r="F23" s="61" t="n">
        <v>636</v>
      </c>
      <c r="G23" s="61" t="n">
        <v>185</v>
      </c>
      <c r="H23" s="61" t="n">
        <v>650</v>
      </c>
      <c r="I23" s="61" t="n">
        <v>328</v>
      </c>
      <c r="J23" s="61" t="n">
        <v>331</v>
      </c>
      <c r="K23" s="61" t="n">
        <v>355</v>
      </c>
      <c r="L23" s="61" t="s">
        <v>65</v>
      </c>
      <c r="M23" s="61" t="s">
        <v>92</v>
      </c>
    </row>
    <row r="24" customFormat="false" ht="12.75" hidden="false" customHeight="false" outlineLevel="0" collapsed="false">
      <c r="A24" s="66" t="s">
        <v>127</v>
      </c>
      <c r="B24" s="61" t="n">
        <v>73</v>
      </c>
      <c r="C24" s="61" t="s">
        <v>65</v>
      </c>
      <c r="D24" s="61" t="s">
        <v>76</v>
      </c>
      <c r="E24" s="61" t="n">
        <v>168</v>
      </c>
      <c r="F24" s="61" t="n">
        <v>661</v>
      </c>
      <c r="G24" s="61" t="n">
        <v>185</v>
      </c>
      <c r="H24" s="61" t="n">
        <v>675</v>
      </c>
      <c r="I24" s="61" t="n">
        <v>341</v>
      </c>
      <c r="J24" s="61" t="n">
        <v>344</v>
      </c>
      <c r="K24" s="61" t="n">
        <v>365</v>
      </c>
      <c r="L24" s="61" t="s">
        <v>65</v>
      </c>
      <c r="M24" s="66"/>
    </row>
    <row r="25" customFormat="false" ht="12.75" hidden="false" customHeight="true" outlineLevel="0" collapsed="false">
      <c r="A25" s="68" t="s">
        <v>98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customFormat="false" ht="12.75" hidden="false" customHeight="false" outlineLevel="0" collapsed="false">
      <c r="A26" s="66" t="s">
        <v>128</v>
      </c>
      <c r="B26" s="61" t="s">
        <v>65</v>
      </c>
      <c r="C26" s="61" t="n">
        <v>40</v>
      </c>
      <c r="D26" s="61" t="s">
        <v>129</v>
      </c>
      <c r="E26" s="61" t="n">
        <v>79</v>
      </c>
      <c r="F26" s="61" t="n">
        <v>518</v>
      </c>
      <c r="G26" s="61" t="n">
        <v>87</v>
      </c>
      <c r="H26" s="61" t="n">
        <v>526</v>
      </c>
      <c r="I26" s="61" t="n">
        <v>365</v>
      </c>
      <c r="J26" s="61" t="n">
        <v>266</v>
      </c>
      <c r="K26" s="61" t="s">
        <v>65</v>
      </c>
      <c r="L26" s="61" t="n">
        <v>140</v>
      </c>
      <c r="M26" s="66"/>
    </row>
    <row r="27" customFormat="false" ht="12.75" hidden="false" customHeight="false" outlineLevel="0" collapsed="false">
      <c r="A27" s="66" t="s">
        <v>130</v>
      </c>
      <c r="B27" s="61" t="n">
        <v>49</v>
      </c>
      <c r="C27" s="61" t="s">
        <v>65</v>
      </c>
      <c r="D27" s="61" t="s">
        <v>100</v>
      </c>
      <c r="E27" s="61" t="n">
        <v>100</v>
      </c>
      <c r="F27" s="61" t="n">
        <v>572</v>
      </c>
      <c r="G27" s="61" t="n">
        <v>110</v>
      </c>
      <c r="H27" s="61" t="n">
        <v>582</v>
      </c>
      <c r="I27" s="61" t="n">
        <v>293</v>
      </c>
      <c r="J27" s="61" t="n">
        <v>295</v>
      </c>
      <c r="K27" s="61" t="n">
        <v>185</v>
      </c>
      <c r="L27" s="61" t="s">
        <v>65</v>
      </c>
      <c r="M27" s="66"/>
    </row>
    <row r="28" customFormat="false" ht="12.75" hidden="false" customHeight="false" outlineLevel="0" collapsed="false">
      <c r="A28" s="66" t="s">
        <v>130</v>
      </c>
      <c r="B28" s="61" t="n">
        <v>54</v>
      </c>
      <c r="C28" s="61" t="s">
        <v>65</v>
      </c>
      <c r="D28" s="61" t="n">
        <v>3</v>
      </c>
      <c r="E28" s="61" t="n">
        <v>110</v>
      </c>
      <c r="F28" s="61" t="n">
        <v>586</v>
      </c>
      <c r="G28" s="61" t="n">
        <v>121</v>
      </c>
      <c r="H28" s="61" t="n">
        <v>296</v>
      </c>
      <c r="I28" s="61" t="n">
        <v>301</v>
      </c>
      <c r="J28" s="61" t="n">
        <v>303</v>
      </c>
      <c r="K28" s="61" t="n">
        <v>212</v>
      </c>
      <c r="L28" s="61" t="s">
        <v>65</v>
      </c>
      <c r="M28" s="66"/>
    </row>
    <row r="29" customFormat="false" ht="12.75" hidden="false" customHeight="false" outlineLevel="0" collapsed="false">
      <c r="A29" s="66" t="s">
        <v>131</v>
      </c>
      <c r="B29" s="61" t="n">
        <v>55</v>
      </c>
      <c r="C29" s="61" t="s">
        <v>65</v>
      </c>
      <c r="D29" s="61" t="n">
        <v>3</v>
      </c>
      <c r="E29" s="61" t="n">
        <v>110</v>
      </c>
      <c r="F29" s="61" t="n">
        <v>611</v>
      </c>
      <c r="G29" s="61" t="n">
        <v>121</v>
      </c>
      <c r="H29" s="61" t="n">
        <v>621</v>
      </c>
      <c r="I29" s="61" t="n">
        <v>314</v>
      </c>
      <c r="J29" s="61" t="n">
        <v>316</v>
      </c>
      <c r="K29" s="61" t="n">
        <v>218</v>
      </c>
      <c r="L29" s="61" t="s">
        <v>65</v>
      </c>
      <c r="M29" s="66"/>
    </row>
    <row r="30" customFormat="false" ht="12.75" hidden="false" customHeight="false" outlineLevel="0" collapsed="false">
      <c r="A30" s="66" t="s">
        <v>132</v>
      </c>
      <c r="B30" s="61" t="n">
        <v>57</v>
      </c>
      <c r="C30" s="61" t="s">
        <v>65</v>
      </c>
      <c r="D30" s="61" t="s">
        <v>81</v>
      </c>
      <c r="E30" s="61" t="n">
        <v>122</v>
      </c>
      <c r="F30" s="61" t="n">
        <v>574</v>
      </c>
      <c r="G30" s="61" t="n">
        <v>134</v>
      </c>
      <c r="H30" s="61" t="n">
        <v>586</v>
      </c>
      <c r="I30" s="61" t="n">
        <v>295</v>
      </c>
      <c r="J30" s="61" t="n">
        <v>298</v>
      </c>
      <c r="K30" s="61" t="n">
        <v>230</v>
      </c>
      <c r="L30" s="61" t="s">
        <v>65</v>
      </c>
      <c r="M30" s="66"/>
    </row>
    <row r="31" customFormat="false" ht="12.75" hidden="false" customHeight="false" outlineLevel="0" collapsed="false">
      <c r="A31" s="66" t="s">
        <v>133</v>
      </c>
      <c r="B31" s="61" t="n">
        <v>58</v>
      </c>
      <c r="C31" s="61" t="s">
        <v>65</v>
      </c>
      <c r="D31" s="61" t="s">
        <v>81</v>
      </c>
      <c r="E31" s="61" t="n">
        <v>122</v>
      </c>
      <c r="F31" s="61" t="n">
        <v>600</v>
      </c>
      <c r="G31" s="61" t="n">
        <v>134</v>
      </c>
      <c r="H31" s="61" t="n">
        <v>612</v>
      </c>
      <c r="I31" s="61" t="n">
        <v>308</v>
      </c>
      <c r="J31" s="61" t="n">
        <v>311</v>
      </c>
      <c r="K31" s="61" t="n">
        <v>236</v>
      </c>
      <c r="L31" s="61" t="s">
        <v>65</v>
      </c>
      <c r="M31" s="66"/>
    </row>
    <row r="32" customFormat="false" ht="12.75" hidden="false" customHeight="false" outlineLevel="0" collapsed="false">
      <c r="A32" s="66" t="s">
        <v>134</v>
      </c>
      <c r="B32" s="61" t="n">
        <v>59</v>
      </c>
      <c r="C32" s="61" t="s">
        <v>65</v>
      </c>
      <c r="D32" s="61" t="s">
        <v>81</v>
      </c>
      <c r="E32" s="61" t="n">
        <v>122</v>
      </c>
      <c r="F32" s="61" t="n">
        <v>625</v>
      </c>
      <c r="G32" s="61" t="n">
        <v>134</v>
      </c>
      <c r="H32" s="61" t="n">
        <v>637</v>
      </c>
      <c r="I32" s="61" t="n">
        <v>321</v>
      </c>
      <c r="J32" s="61" t="n">
        <v>324</v>
      </c>
      <c r="K32" s="61" t="n">
        <v>243</v>
      </c>
      <c r="L32" s="61" t="s">
        <v>65</v>
      </c>
      <c r="M32" s="61" t="s">
        <v>69</v>
      </c>
    </row>
    <row r="33" customFormat="false" ht="12.75" hidden="false" customHeight="false" outlineLevel="0" collapsed="false">
      <c r="A33" s="66" t="s">
        <v>135</v>
      </c>
      <c r="B33" s="61" t="n">
        <v>61</v>
      </c>
      <c r="C33" s="61" t="s">
        <v>65</v>
      </c>
      <c r="D33" s="61" t="s">
        <v>81</v>
      </c>
      <c r="E33" s="61" t="n">
        <v>129</v>
      </c>
      <c r="F33" s="61" t="n">
        <v>588</v>
      </c>
      <c r="G33" s="61" t="n">
        <v>142</v>
      </c>
      <c r="H33" s="61" t="n">
        <v>600</v>
      </c>
      <c r="I33" s="61" t="n">
        <v>303</v>
      </c>
      <c r="J33" s="61" t="n">
        <v>306</v>
      </c>
      <c r="K33" s="61" t="n">
        <v>257</v>
      </c>
      <c r="L33" s="61" t="s">
        <v>65</v>
      </c>
      <c r="M33" s="61" t="s">
        <v>71</v>
      </c>
    </row>
    <row r="34" customFormat="false" ht="12.75" hidden="false" customHeight="false" outlineLevel="0" collapsed="false">
      <c r="A34" s="66" t="s">
        <v>136</v>
      </c>
      <c r="B34" s="61" t="n">
        <v>62</v>
      </c>
      <c r="C34" s="61" t="s">
        <v>65</v>
      </c>
      <c r="D34" s="61" t="s">
        <v>81</v>
      </c>
      <c r="E34" s="61" t="n">
        <v>129</v>
      </c>
      <c r="F34" s="61" t="n">
        <v>614</v>
      </c>
      <c r="G34" s="61" t="n">
        <v>142</v>
      </c>
      <c r="H34" s="61" t="n">
        <v>626</v>
      </c>
      <c r="I34" s="61" t="n">
        <v>316</v>
      </c>
      <c r="J34" s="61" t="n">
        <v>319</v>
      </c>
      <c r="K34" s="61" t="n">
        <v>265</v>
      </c>
      <c r="L34" s="61" t="s">
        <v>65</v>
      </c>
      <c r="M34" s="66"/>
    </row>
    <row r="35" customFormat="false" ht="12.75" hidden="false" customHeight="false" outlineLevel="0" collapsed="false">
      <c r="A35" s="66" t="s">
        <v>137</v>
      </c>
      <c r="B35" s="61" t="n">
        <v>63</v>
      </c>
      <c r="C35" s="61" t="n">
        <v>69</v>
      </c>
      <c r="D35" s="61" t="s">
        <v>81</v>
      </c>
      <c r="E35" s="61" t="n">
        <v>129</v>
      </c>
      <c r="F35" s="61" t="n">
        <v>639</v>
      </c>
      <c r="G35" s="61" t="n">
        <v>142</v>
      </c>
      <c r="H35" s="61" t="n">
        <v>651</v>
      </c>
      <c r="I35" s="61" t="n">
        <v>329</v>
      </c>
      <c r="J35" s="61" t="n">
        <v>332</v>
      </c>
      <c r="K35" s="61" t="n">
        <v>272</v>
      </c>
      <c r="L35" s="61" t="n">
        <v>325</v>
      </c>
      <c r="M35" s="66"/>
    </row>
    <row r="36" customFormat="false" ht="12.75" hidden="false" customHeight="false" outlineLevel="0" collapsed="false">
      <c r="A36" s="66" t="s">
        <v>138</v>
      </c>
      <c r="B36" s="61" t="n">
        <v>66</v>
      </c>
      <c r="C36" s="61" t="s">
        <v>65</v>
      </c>
      <c r="D36" s="61" t="n">
        <v>4</v>
      </c>
      <c r="E36" s="61" t="n">
        <v>141</v>
      </c>
      <c r="F36" s="61" t="n">
        <v>628</v>
      </c>
      <c r="G36" s="61" t="n">
        <v>155</v>
      </c>
      <c r="H36" s="61" t="n">
        <v>642</v>
      </c>
      <c r="I36" s="61" t="n">
        <v>324</v>
      </c>
      <c r="J36" s="61" t="n">
        <v>327</v>
      </c>
      <c r="K36" s="61" t="n">
        <v>300</v>
      </c>
      <c r="L36" s="61" t="s">
        <v>65</v>
      </c>
      <c r="M36" s="61" t="s">
        <v>90</v>
      </c>
    </row>
    <row r="37" customFormat="false" ht="12.75" hidden="false" customHeight="false" outlineLevel="0" collapsed="false">
      <c r="A37" s="66" t="s">
        <v>139</v>
      </c>
      <c r="B37" s="61" t="n">
        <v>67</v>
      </c>
      <c r="C37" s="61" t="s">
        <v>65</v>
      </c>
      <c r="D37" s="61" t="n">
        <v>4</v>
      </c>
      <c r="E37" s="61" t="n">
        <v>141</v>
      </c>
      <c r="F37" s="61" t="n">
        <v>653</v>
      </c>
      <c r="G37" s="61" t="n">
        <v>155</v>
      </c>
      <c r="H37" s="61" t="n">
        <v>667</v>
      </c>
      <c r="I37" s="61" t="n">
        <v>337</v>
      </c>
      <c r="J37" s="61" t="n">
        <v>340</v>
      </c>
      <c r="K37" s="61" t="n">
        <v>307</v>
      </c>
      <c r="L37" s="61" t="s">
        <v>65</v>
      </c>
      <c r="M37" s="61" t="s">
        <v>92</v>
      </c>
    </row>
    <row r="38" customFormat="false" ht="12.75" hidden="false" customHeight="false" outlineLevel="0" collapsed="false">
      <c r="A38" s="66" t="s">
        <v>140</v>
      </c>
      <c r="B38" s="61" t="n">
        <v>69</v>
      </c>
      <c r="C38" s="61" t="s">
        <v>65</v>
      </c>
      <c r="D38" s="61" t="n">
        <v>4</v>
      </c>
      <c r="E38" s="61" t="n">
        <v>149</v>
      </c>
      <c r="F38" s="61" t="n">
        <v>621</v>
      </c>
      <c r="G38" s="61" t="n">
        <v>164</v>
      </c>
      <c r="H38" s="61" t="n">
        <v>656</v>
      </c>
      <c r="I38" s="61" t="n">
        <v>332</v>
      </c>
      <c r="J38" s="61" t="n">
        <v>335</v>
      </c>
      <c r="K38" s="61" t="n">
        <v>325</v>
      </c>
      <c r="L38" s="61" t="s">
        <v>65</v>
      </c>
      <c r="M38" s="66"/>
    </row>
    <row r="39" customFormat="false" ht="12.75" hidden="false" customHeight="false" outlineLevel="0" collapsed="false">
      <c r="A39" s="66" t="s">
        <v>141</v>
      </c>
      <c r="B39" s="61" t="n">
        <v>70</v>
      </c>
      <c r="C39" s="61" t="s">
        <v>65</v>
      </c>
      <c r="D39" s="61" t="n">
        <v>4</v>
      </c>
      <c r="E39" s="61" t="n">
        <v>149</v>
      </c>
      <c r="F39" s="61" t="n">
        <v>667</v>
      </c>
      <c r="G39" s="61" t="n">
        <v>164</v>
      </c>
      <c r="H39" s="61" t="n">
        <v>681</v>
      </c>
      <c r="I39" s="61" t="n">
        <v>345</v>
      </c>
      <c r="J39" s="61" t="n">
        <v>348</v>
      </c>
      <c r="K39" s="61" t="n">
        <v>335</v>
      </c>
      <c r="L39" s="61" t="s">
        <v>65</v>
      </c>
      <c r="M39" s="66"/>
    </row>
    <row r="40" customFormat="false" ht="12.75" hidden="false" customHeight="false" outlineLevel="0" collapsed="false">
      <c r="A40" s="66" t="s">
        <v>142</v>
      </c>
      <c r="B40" s="61" t="n">
        <v>71</v>
      </c>
      <c r="C40" s="61" t="s">
        <v>65</v>
      </c>
      <c r="D40" s="61" t="s">
        <v>76</v>
      </c>
      <c r="E40" s="61" t="n">
        <v>161</v>
      </c>
      <c r="F40" s="61" t="n">
        <v>630</v>
      </c>
      <c r="G40" s="61" t="n">
        <v>177</v>
      </c>
      <c r="H40" s="61" t="n">
        <v>646</v>
      </c>
      <c r="I40" s="61" t="n">
        <v>326</v>
      </c>
      <c r="J40" s="61" t="n">
        <v>330</v>
      </c>
      <c r="K40" s="61" t="n">
        <v>345</v>
      </c>
      <c r="L40" s="61" t="s">
        <v>65</v>
      </c>
      <c r="M40" s="66"/>
    </row>
    <row r="41" customFormat="false" ht="12.75" hidden="false" customHeight="false" outlineLevel="0" collapsed="false">
      <c r="A41" s="66" t="s">
        <v>143</v>
      </c>
      <c r="B41" s="61" t="n">
        <v>73</v>
      </c>
      <c r="C41" s="61" t="s">
        <v>65</v>
      </c>
      <c r="D41" s="61" t="s">
        <v>76</v>
      </c>
      <c r="E41" s="61" t="n">
        <v>161</v>
      </c>
      <c r="F41" s="61" t="n">
        <v>656</v>
      </c>
      <c r="G41" s="61" t="n">
        <v>177</v>
      </c>
      <c r="H41" s="61" t="n">
        <v>672</v>
      </c>
      <c r="I41" s="61" t="n">
        <v>339</v>
      </c>
      <c r="J41" s="61" t="n">
        <v>343</v>
      </c>
      <c r="K41" s="61" t="n">
        <v>365</v>
      </c>
      <c r="L41" s="61" t="s">
        <v>65</v>
      </c>
      <c r="M41" s="66"/>
    </row>
    <row r="42" customFormat="false" ht="12.75" hidden="false" customHeight="false" outlineLevel="0" collapsed="false">
      <c r="A42" s="66" t="s">
        <v>144</v>
      </c>
      <c r="B42" s="61" t="n">
        <v>74</v>
      </c>
      <c r="C42" s="61" t="s">
        <v>65</v>
      </c>
      <c r="D42" s="61" t="s">
        <v>76</v>
      </c>
      <c r="E42" s="61" t="n">
        <v>161</v>
      </c>
      <c r="F42" s="61" t="n">
        <v>681</v>
      </c>
      <c r="G42" s="61" t="n">
        <v>177</v>
      </c>
      <c r="H42" s="61" t="n">
        <v>697</v>
      </c>
      <c r="I42" s="61" t="n">
        <v>352</v>
      </c>
      <c r="J42" s="61" t="n">
        <v>356</v>
      </c>
      <c r="K42" s="61" t="n">
        <v>375</v>
      </c>
      <c r="L42" s="61" t="s">
        <v>65</v>
      </c>
      <c r="M42" s="66"/>
    </row>
    <row r="43" customFormat="false" ht="12.75" hidden="false" customHeight="false" outlineLevel="0" collapsed="false">
      <c r="A43" s="66" t="s">
        <v>145</v>
      </c>
      <c r="B43" s="61" t="n">
        <v>73</v>
      </c>
      <c r="C43" s="61" t="s">
        <v>65</v>
      </c>
      <c r="D43" s="61" t="s">
        <v>76</v>
      </c>
      <c r="E43" s="61" t="n">
        <v>168</v>
      </c>
      <c r="F43" s="61" t="n">
        <v>619</v>
      </c>
      <c r="G43" s="61" t="n">
        <v>185</v>
      </c>
      <c r="H43" s="61" t="n">
        <v>635</v>
      </c>
      <c r="I43" s="61" t="n">
        <v>321</v>
      </c>
      <c r="J43" s="61" t="n">
        <v>324</v>
      </c>
      <c r="K43" s="61" t="n">
        <v>365</v>
      </c>
      <c r="L43" s="61" t="s">
        <v>65</v>
      </c>
      <c r="M43" s="66"/>
    </row>
    <row r="44" customFormat="false" ht="29.25" hidden="false" customHeight="true" outlineLevel="0" collapsed="false">
      <c r="A44" s="73" t="s">
        <v>146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customFormat="false" ht="12.75" hidden="false" customHeight="false" outlineLevel="0" collapsed="false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</sheetData>
  <mergeCells count="32">
    <mergeCell ref="A1:M1"/>
    <mergeCell ref="A3:C6"/>
    <mergeCell ref="E3:J6"/>
    <mergeCell ref="K3:L3"/>
    <mergeCell ref="K4:L4"/>
    <mergeCell ref="K5:L5"/>
    <mergeCell ref="K6:L6"/>
    <mergeCell ref="A7:A12"/>
    <mergeCell ref="B7:C7"/>
    <mergeCell ref="D7:D12"/>
    <mergeCell ref="E7:F7"/>
    <mergeCell ref="G7:J7"/>
    <mergeCell ref="B8:C9"/>
    <mergeCell ref="G8:G9"/>
    <mergeCell ref="H8:H9"/>
    <mergeCell ref="I8:J8"/>
    <mergeCell ref="K8:K9"/>
    <mergeCell ref="L8:L9"/>
    <mergeCell ref="M8:M9"/>
    <mergeCell ref="I9:J9"/>
    <mergeCell ref="B10:B12"/>
    <mergeCell ref="C10:C12"/>
    <mergeCell ref="E10:E12"/>
    <mergeCell ref="F10:F12"/>
    <mergeCell ref="K10:K12"/>
    <mergeCell ref="L10:L12"/>
    <mergeCell ref="M10:M12"/>
    <mergeCell ref="A13:M13"/>
    <mergeCell ref="A16:M16"/>
    <mergeCell ref="A25:M25"/>
    <mergeCell ref="A44:M44"/>
    <mergeCell ref="A45:M45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84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8" activeCellId="0" sqref="E78"/>
    </sheetView>
  </sheetViews>
  <sheetFormatPr defaultColWidth="11.0546875" defaultRowHeight="12.75" zeroHeight="false" outlineLevelRow="0" outlineLevelCol="0"/>
  <cols>
    <col collapsed="false" customWidth="true" hidden="false" outlineLevel="0" max="1" min="1" style="3" width="18.14"/>
    <col collapsed="false" customWidth="true" hidden="false" outlineLevel="0" max="2" min="2" style="3" width="46.42"/>
    <col collapsed="false" customWidth="true" hidden="false" outlineLevel="0" max="3" min="3" style="3" width="18.85"/>
  </cols>
  <sheetData>
    <row r="1" customFormat="false" ht="15" hidden="false" customHeight="false" outlineLevel="0" collapsed="false">
      <c r="A1" s="74" t="s">
        <v>147</v>
      </c>
      <c r="B1" s="74"/>
      <c r="C1" s="74"/>
    </row>
    <row r="2" customFormat="false" ht="12.75" hidden="false" customHeight="false" outlineLevel="0" collapsed="false">
      <c r="A2" s="75"/>
      <c r="B2" s="76"/>
      <c r="C2" s="76"/>
    </row>
    <row r="3" customFormat="false" ht="12.75" hidden="false" customHeight="true" outlineLevel="0" collapsed="false">
      <c r="A3" s="77" t="s">
        <v>148</v>
      </c>
      <c r="B3" s="77" t="s">
        <v>149</v>
      </c>
      <c r="C3" s="77"/>
    </row>
    <row r="4" customFormat="false" ht="12.75" hidden="false" customHeight="false" outlineLevel="0" collapsed="false">
      <c r="A4" s="78" t="s">
        <v>150</v>
      </c>
      <c r="B4" s="78" t="n">
        <v>-3</v>
      </c>
      <c r="C4" s="78"/>
    </row>
    <row r="5" customFormat="false" ht="12.75" hidden="false" customHeight="false" outlineLevel="0" collapsed="false">
      <c r="A5" s="78" t="s">
        <v>151</v>
      </c>
      <c r="B5" s="79"/>
      <c r="C5" s="79"/>
    </row>
    <row r="6" customFormat="false" ht="12.75" hidden="false" customHeight="false" outlineLevel="0" collapsed="false">
      <c r="A6" s="80" t="s">
        <v>152</v>
      </c>
      <c r="B6" s="81"/>
      <c r="C6" s="81"/>
    </row>
    <row r="7" customFormat="false" ht="12.75" hidden="false" customHeight="false" outlineLevel="0" collapsed="false">
      <c r="A7" s="82"/>
      <c r="B7" s="77" t="s">
        <v>153</v>
      </c>
      <c r="C7" s="77" t="s">
        <v>154</v>
      </c>
    </row>
    <row r="8" customFormat="false" ht="12.75" hidden="false" customHeight="false" outlineLevel="0" collapsed="false">
      <c r="A8" s="82"/>
      <c r="B8" s="80" t="s">
        <v>155</v>
      </c>
      <c r="C8" s="80" t="s">
        <v>155</v>
      </c>
    </row>
    <row r="9" customFormat="false" ht="12.75" hidden="false" customHeight="false" outlineLevel="0" collapsed="false">
      <c r="A9" s="82" t="n">
        <v>2</v>
      </c>
      <c r="B9" s="82" t="s">
        <v>156</v>
      </c>
      <c r="C9" s="82" t="s">
        <v>157</v>
      </c>
    </row>
    <row r="10" customFormat="false" ht="12.75" hidden="false" customHeight="false" outlineLevel="0" collapsed="false">
      <c r="A10" s="82" t="n">
        <v>2.25</v>
      </c>
      <c r="B10" s="82" t="s">
        <v>158</v>
      </c>
      <c r="C10" s="82" t="s">
        <v>159</v>
      </c>
    </row>
    <row r="11" customFormat="false" ht="12.75" hidden="false" customHeight="false" outlineLevel="0" collapsed="false">
      <c r="A11" s="82" t="n">
        <v>2.5</v>
      </c>
      <c r="B11" s="82" t="s">
        <v>160</v>
      </c>
      <c r="C11" s="82" t="s">
        <v>161</v>
      </c>
    </row>
    <row r="12" customFormat="false" ht="12.75" hidden="false" customHeight="false" outlineLevel="0" collapsed="false">
      <c r="A12" s="82" t="n">
        <v>2.75</v>
      </c>
      <c r="B12" s="82" t="s">
        <v>162</v>
      </c>
      <c r="C12" s="82" t="s">
        <v>163</v>
      </c>
    </row>
    <row r="13" customFormat="false" ht="12.75" hidden="false" customHeight="false" outlineLevel="0" collapsed="false">
      <c r="A13" s="82" t="n">
        <v>3</v>
      </c>
      <c r="B13" s="82" t="s">
        <v>164</v>
      </c>
      <c r="C13" s="82" t="n">
        <v>38</v>
      </c>
    </row>
    <row r="14" customFormat="false" ht="12.75" hidden="false" customHeight="false" outlineLevel="0" collapsed="false">
      <c r="A14" s="82" t="n">
        <v>3.25</v>
      </c>
      <c r="B14" s="82" t="s">
        <v>165</v>
      </c>
      <c r="C14" s="82"/>
    </row>
    <row r="15" customFormat="false" ht="33.75" hidden="false" customHeight="true" outlineLevel="0" collapsed="false">
      <c r="A15" s="83" t="s">
        <v>166</v>
      </c>
      <c r="B15" s="83"/>
      <c r="C15" s="83"/>
    </row>
    <row r="16" customFormat="false" ht="29.25" hidden="false" customHeight="true" outlineLevel="0" collapsed="false">
      <c r="A16" s="84" t="s">
        <v>167</v>
      </c>
      <c r="B16" s="84"/>
      <c r="C16" s="84"/>
    </row>
    <row r="17" customFormat="false" ht="12.75" hidden="false" customHeight="false" outlineLevel="0" collapsed="false">
      <c r="A17" s="81"/>
      <c r="B17" s="81"/>
      <c r="C17" s="81"/>
    </row>
    <row r="18" customFormat="false" ht="12.75" hidden="false" customHeight="false" outlineLevel="0" collapsed="false">
      <c r="A18" s="75"/>
      <c r="B18" s="76"/>
      <c r="C18" s="76"/>
    </row>
    <row r="19" customFormat="false" ht="22.5" hidden="false" customHeight="false" outlineLevel="0" collapsed="false">
      <c r="A19" s="77" t="s">
        <v>168</v>
      </c>
      <c r="B19" s="77" t="s">
        <v>149</v>
      </c>
      <c r="C19" s="76"/>
    </row>
    <row r="20" customFormat="false" ht="22.5" hidden="false" customHeight="false" outlineLevel="0" collapsed="false">
      <c r="A20" s="80" t="s">
        <v>169</v>
      </c>
      <c r="B20" s="80" t="s">
        <v>170</v>
      </c>
      <c r="C20" s="76"/>
    </row>
    <row r="21" customFormat="false" ht="33.75" hidden="false" customHeight="true" outlineLevel="0" collapsed="false">
      <c r="A21" s="85" t="s">
        <v>171</v>
      </c>
      <c r="B21" s="85"/>
      <c r="C21" s="76"/>
    </row>
    <row r="22" customFormat="false" ht="12.75" hidden="false" customHeight="false" outlineLevel="0" collapsed="false">
      <c r="A22" s="86" t="n">
        <v>2.25</v>
      </c>
      <c r="B22" s="82" t="s">
        <v>158</v>
      </c>
      <c r="C22" s="76"/>
    </row>
    <row r="23" customFormat="false" ht="12.75" hidden="false" customHeight="false" outlineLevel="0" collapsed="false">
      <c r="A23" s="86" t="n">
        <v>2.5</v>
      </c>
      <c r="B23" s="82" t="s">
        <v>172</v>
      </c>
      <c r="C23" s="76"/>
    </row>
    <row r="24" customFormat="false" ht="12.75" hidden="false" customHeight="false" outlineLevel="0" collapsed="false">
      <c r="A24" s="86" t="n">
        <v>2.75</v>
      </c>
      <c r="B24" s="82" t="s">
        <v>173</v>
      </c>
      <c r="C24" s="76"/>
    </row>
    <row r="25" customFormat="false" ht="12.75" hidden="false" customHeight="false" outlineLevel="0" collapsed="false">
      <c r="A25" s="86" t="n">
        <v>3</v>
      </c>
      <c r="B25" s="82" t="s">
        <v>174</v>
      </c>
      <c r="C25" s="76"/>
    </row>
    <row r="26" customFormat="false" ht="12.75" hidden="false" customHeight="false" outlineLevel="0" collapsed="false">
      <c r="A26" s="86" t="s">
        <v>175</v>
      </c>
      <c r="B26" s="82" t="s">
        <v>176</v>
      </c>
      <c r="C26" s="76"/>
    </row>
    <row r="27" customFormat="false" ht="12.75" hidden="false" customHeight="false" outlineLevel="0" collapsed="false">
      <c r="A27" s="86" t="s">
        <v>177</v>
      </c>
      <c r="B27" s="82" t="s">
        <v>178</v>
      </c>
      <c r="C27" s="76"/>
    </row>
    <row r="28" customFormat="false" ht="12.75" hidden="false" customHeight="false" outlineLevel="0" collapsed="false">
      <c r="A28" s="86" t="s">
        <v>179</v>
      </c>
      <c r="B28" s="82" t="s">
        <v>180</v>
      </c>
      <c r="C28" s="76"/>
    </row>
    <row r="29" customFormat="false" ht="12.75" hidden="false" customHeight="false" outlineLevel="0" collapsed="false">
      <c r="A29" s="86" t="n">
        <v>5</v>
      </c>
      <c r="B29" s="82" t="s">
        <v>181</v>
      </c>
      <c r="C29" s="76"/>
    </row>
    <row r="30" customFormat="false" ht="12.75" hidden="false" customHeight="false" outlineLevel="0" collapsed="false">
      <c r="A30" s="86" t="n">
        <v>5.1</v>
      </c>
      <c r="B30" s="82" t="s">
        <v>182</v>
      </c>
      <c r="C30" s="76"/>
    </row>
    <row r="31" customFormat="false" ht="45" hidden="false" customHeight="true" outlineLevel="0" collapsed="false">
      <c r="A31" s="85" t="s">
        <v>183</v>
      </c>
      <c r="B31" s="85"/>
      <c r="C31" s="76"/>
    </row>
    <row r="32" customFormat="false" ht="12.75" hidden="false" customHeight="false" outlineLevel="0" collapsed="false">
      <c r="A32" s="86" t="n">
        <v>150</v>
      </c>
      <c r="B32" s="82" t="s">
        <v>184</v>
      </c>
      <c r="C32" s="76"/>
    </row>
    <row r="33" customFormat="false" ht="12.75" hidden="false" customHeight="false" outlineLevel="0" collapsed="false">
      <c r="A33" s="86" t="n">
        <v>180</v>
      </c>
      <c r="B33" s="82" t="s">
        <v>185</v>
      </c>
      <c r="C33" s="76"/>
    </row>
    <row r="34" customFormat="false" ht="12.75" hidden="false" customHeight="false" outlineLevel="0" collapsed="false">
      <c r="A34" s="86" t="n">
        <v>190</v>
      </c>
      <c r="B34" s="82" t="s">
        <v>185</v>
      </c>
      <c r="C34" s="76"/>
    </row>
    <row r="35" customFormat="false" ht="12.75" hidden="false" customHeight="false" outlineLevel="0" collapsed="false">
      <c r="A35" s="86" t="n">
        <v>200</v>
      </c>
      <c r="B35" s="82" t="s">
        <v>186</v>
      </c>
      <c r="C35" s="76"/>
    </row>
    <row r="36" customFormat="false" ht="45" hidden="false" customHeight="true" outlineLevel="0" collapsed="false">
      <c r="A36" s="85" t="s">
        <v>187</v>
      </c>
      <c r="B36" s="85"/>
      <c r="C36" s="76"/>
    </row>
    <row r="37" customFormat="false" ht="12.75" hidden="false" customHeight="false" outlineLevel="0" collapsed="false">
      <c r="A37" s="86" t="n">
        <v>80</v>
      </c>
      <c r="B37" s="82" t="s">
        <v>188</v>
      </c>
      <c r="C37" s="76"/>
    </row>
    <row r="38" customFormat="false" ht="12.75" hidden="false" customHeight="false" outlineLevel="0" collapsed="false">
      <c r="A38" s="86" t="n">
        <v>100</v>
      </c>
      <c r="B38" s="82" t="s">
        <v>189</v>
      </c>
      <c r="C38" s="76"/>
    </row>
    <row r="39" customFormat="false" ht="12.75" hidden="false" customHeight="false" outlineLevel="0" collapsed="false">
      <c r="A39" s="86" t="n">
        <v>110</v>
      </c>
      <c r="B39" s="82" t="s">
        <v>190</v>
      </c>
      <c r="C39" s="76"/>
    </row>
    <row r="40" customFormat="false" ht="12.75" hidden="false" customHeight="false" outlineLevel="0" collapsed="false">
      <c r="A40" s="86" t="n">
        <v>120</v>
      </c>
      <c r="B40" s="82" t="s">
        <v>191</v>
      </c>
      <c r="C40" s="76"/>
    </row>
    <row r="41" customFormat="false" ht="12.75" hidden="false" customHeight="false" outlineLevel="0" collapsed="false">
      <c r="A41" s="86" t="n">
        <v>130</v>
      </c>
      <c r="B41" s="82" t="s">
        <v>192</v>
      </c>
      <c r="C41" s="76"/>
    </row>
    <row r="42" customFormat="false" ht="12.75" hidden="false" customHeight="false" outlineLevel="0" collapsed="false">
      <c r="A42" s="86" t="n">
        <v>140</v>
      </c>
      <c r="B42" s="82" t="s">
        <v>193</v>
      </c>
      <c r="C42" s="76"/>
    </row>
    <row r="43" customFormat="false" ht="12.75" hidden="false" customHeight="false" outlineLevel="0" collapsed="false">
      <c r="A43" s="86" t="n">
        <v>150</v>
      </c>
      <c r="B43" s="82" t="s">
        <v>193</v>
      </c>
      <c r="C43" s="76"/>
    </row>
    <row r="44" customFormat="false" ht="12.75" hidden="false" customHeight="false" outlineLevel="0" collapsed="false">
      <c r="A44" s="86" t="n">
        <v>160</v>
      </c>
      <c r="B44" s="82" t="s">
        <v>194</v>
      </c>
      <c r="C44" s="76"/>
    </row>
    <row r="45" customFormat="false" ht="12.75" hidden="false" customHeight="false" outlineLevel="0" collapsed="false">
      <c r="A45" s="86" t="n">
        <v>170</v>
      </c>
      <c r="B45" s="82" t="s">
        <v>195</v>
      </c>
      <c r="C45" s="76"/>
    </row>
    <row r="46" customFormat="false" ht="12.75" hidden="false" customHeight="false" outlineLevel="0" collapsed="false">
      <c r="A46" s="86" t="n">
        <v>180</v>
      </c>
      <c r="B46" s="82" t="s">
        <v>196</v>
      </c>
      <c r="C46" s="76"/>
    </row>
    <row r="47" customFormat="false" ht="45" hidden="false" customHeight="true" outlineLevel="0" collapsed="false">
      <c r="A47" s="85" t="s">
        <v>197</v>
      </c>
      <c r="B47" s="85"/>
      <c r="C47" s="76"/>
    </row>
    <row r="48" customFormat="false" ht="12.75" hidden="false" customHeight="false" outlineLevel="0" collapsed="false">
      <c r="A48" s="86" t="n">
        <v>70</v>
      </c>
      <c r="B48" s="82" t="s">
        <v>198</v>
      </c>
      <c r="C48" s="76"/>
    </row>
    <row r="49" customFormat="false" ht="12.75" hidden="false" customHeight="false" outlineLevel="0" collapsed="false">
      <c r="A49" s="86" t="n">
        <v>80</v>
      </c>
      <c r="B49" s="82" t="s">
        <v>174</v>
      </c>
      <c r="C49" s="76"/>
    </row>
    <row r="50" customFormat="false" ht="12.75" hidden="false" customHeight="false" outlineLevel="0" collapsed="false">
      <c r="A50" s="86" t="n">
        <v>90</v>
      </c>
      <c r="B50" s="82" t="s">
        <v>199</v>
      </c>
      <c r="C50" s="76"/>
    </row>
    <row r="51" customFormat="false" ht="12.75" hidden="false" customHeight="false" outlineLevel="0" collapsed="false">
      <c r="A51" s="86" t="n">
        <v>100</v>
      </c>
      <c r="B51" s="82" t="s">
        <v>200</v>
      </c>
      <c r="C51" s="76"/>
    </row>
    <row r="52" customFormat="false" ht="12.75" hidden="false" customHeight="false" outlineLevel="0" collapsed="false">
      <c r="A52" s="86" t="n">
        <v>110</v>
      </c>
      <c r="B52" s="82" t="s">
        <v>178</v>
      </c>
      <c r="C52" s="76"/>
    </row>
    <row r="53" customFormat="false" ht="12.75" hidden="false" customHeight="false" outlineLevel="0" collapsed="false">
      <c r="A53" s="86" t="n">
        <v>120</v>
      </c>
      <c r="B53" s="82" t="s">
        <v>201</v>
      </c>
      <c r="C53" s="76"/>
    </row>
    <row r="54" customFormat="false" ht="12.75" hidden="false" customHeight="false" outlineLevel="0" collapsed="false">
      <c r="A54" s="86" t="n">
        <v>130</v>
      </c>
      <c r="B54" s="82" t="s">
        <v>182</v>
      </c>
      <c r="C54" s="76"/>
    </row>
    <row r="55" customFormat="false" ht="12.75" hidden="false" customHeight="false" outlineLevel="0" collapsed="false">
      <c r="A55" s="86" t="n">
        <v>140</v>
      </c>
      <c r="B55" s="82" t="s">
        <v>202</v>
      </c>
      <c r="C55" s="76"/>
    </row>
    <row r="56" customFormat="false" ht="12.75" hidden="false" customHeight="false" outlineLevel="0" collapsed="false">
      <c r="A56" s="86" t="n">
        <v>150</v>
      </c>
      <c r="B56" s="82" t="s">
        <v>203</v>
      </c>
      <c r="C56" s="76"/>
    </row>
    <row r="57" customFormat="false" ht="12.75" hidden="false" customHeight="false" outlineLevel="0" collapsed="false">
      <c r="A57" s="86" t="n">
        <v>160</v>
      </c>
      <c r="B57" s="82" t="s">
        <v>204</v>
      </c>
      <c r="C57" s="76"/>
    </row>
    <row r="58" customFormat="false" ht="30" hidden="false" customHeight="true" outlineLevel="0" collapsed="false">
      <c r="A58" s="83" t="s">
        <v>205</v>
      </c>
      <c r="B58" s="83"/>
      <c r="C58" s="76"/>
    </row>
    <row r="59" customFormat="false" ht="12.75" hidden="false" customHeight="false" outlineLevel="0" collapsed="false">
      <c r="A59" s="87"/>
      <c r="B59" s="87"/>
      <c r="C59" s="76"/>
    </row>
    <row r="60" customFormat="false" ht="17.25" hidden="false" customHeight="true" outlineLevel="0" collapsed="false">
      <c r="A60" s="84" t="s">
        <v>206</v>
      </c>
      <c r="B60" s="84"/>
      <c r="C60" s="76"/>
    </row>
    <row r="61" customFormat="false" ht="26.25" hidden="false" customHeight="true" outlineLevel="0" collapsed="false">
      <c r="A61" s="84" t="s">
        <v>207</v>
      </c>
      <c r="B61" s="84"/>
      <c r="C61" s="76"/>
    </row>
    <row r="62" customFormat="false" ht="52.5" hidden="false" customHeight="true" outlineLevel="0" collapsed="false">
      <c r="A62" s="84" t="s">
        <v>208</v>
      </c>
      <c r="B62" s="84"/>
      <c r="C62" s="76"/>
    </row>
    <row r="63" customFormat="false" ht="36.75" hidden="false" customHeight="true" outlineLevel="0" collapsed="false">
      <c r="A63" s="84" t="s">
        <v>209</v>
      </c>
      <c r="B63" s="84"/>
      <c r="C63" s="76"/>
    </row>
    <row r="64" customFormat="false" ht="12.75" hidden="false" customHeight="false" outlineLevel="0" collapsed="false">
      <c r="A64" s="81"/>
      <c r="B64" s="81"/>
      <c r="C64" s="76"/>
    </row>
    <row r="67" customFormat="false" ht="15" hidden="false" customHeight="true" outlineLevel="0" collapsed="false">
      <c r="A67" s="88" t="s">
        <v>210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</row>
    <row r="68" customFormat="false" ht="12.75" hidden="false" customHeight="false" outlineLevel="0" collapsed="false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55"/>
    </row>
    <row r="69" customFormat="false" ht="12.75" hidden="false" customHeight="true" outlineLevel="0" collapsed="false">
      <c r="A69" s="90" t="s">
        <v>211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</row>
    <row r="70" customFormat="false" ht="148.5" hidden="false" customHeight="true" outlineLevel="0" collapsed="false">
      <c r="A70" s="91"/>
      <c r="B70" s="89"/>
      <c r="C70" s="89"/>
      <c r="D70" s="89"/>
      <c r="E70" s="89"/>
      <c r="F70" s="89"/>
      <c r="G70" s="89"/>
      <c r="H70" s="89"/>
      <c r="I70" s="89"/>
      <c r="J70" s="89"/>
      <c r="K70" s="55"/>
    </row>
    <row r="71" customFormat="false" ht="12.75" hidden="false" customHeight="true" outlineLevel="0" collapsed="false">
      <c r="A71" s="92" t="s">
        <v>212</v>
      </c>
      <c r="B71" s="92"/>
      <c r="C71" s="92"/>
      <c r="D71" s="92"/>
      <c r="F71" s="89"/>
      <c r="G71" s="89"/>
      <c r="H71" s="89"/>
      <c r="I71" s="89"/>
      <c r="J71" s="89"/>
      <c r="K71" s="55"/>
    </row>
    <row r="72" customFormat="false" ht="12.75" hidden="false" customHeight="true" outlineLevel="0" collapsed="false">
      <c r="A72" s="92" t="s">
        <v>213</v>
      </c>
      <c r="B72" s="92"/>
      <c r="C72" s="92"/>
      <c r="D72" s="92"/>
      <c r="F72" s="89"/>
      <c r="G72" s="89"/>
      <c r="H72" s="89"/>
      <c r="I72" s="89"/>
      <c r="J72" s="89"/>
      <c r="K72" s="55"/>
    </row>
    <row r="73" customFormat="false" ht="12.75" hidden="false" customHeight="true" outlineLevel="0" collapsed="false">
      <c r="A73" s="92" t="s">
        <v>214</v>
      </c>
      <c r="B73" s="92"/>
      <c r="C73" s="92"/>
      <c r="D73" s="92"/>
      <c r="F73" s="89"/>
      <c r="G73" s="89"/>
      <c r="H73" s="89"/>
      <c r="I73" s="89"/>
      <c r="J73" s="89"/>
      <c r="K73" s="55"/>
    </row>
    <row r="74" customFormat="false" ht="12.75" hidden="false" customHeight="false" outlineLevel="0" collapsed="false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55"/>
    </row>
    <row r="75" customFormat="false" ht="12.75" hidden="false" customHeight="true" outlineLevel="0" collapsed="false">
      <c r="A75" s="90" t="s">
        <v>215</v>
      </c>
      <c r="B75" s="90"/>
      <c r="C75" s="90"/>
      <c r="D75" s="90"/>
      <c r="E75" s="93"/>
      <c r="F75" s="93"/>
      <c r="G75" s="93"/>
      <c r="H75" s="93"/>
      <c r="I75" s="93"/>
      <c r="J75" s="93"/>
      <c r="K75" s="93"/>
    </row>
    <row r="76" customFormat="false" ht="12.75" hidden="false" customHeight="false" outlineLevel="0" collapsed="false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55"/>
    </row>
    <row r="77" customFormat="false" ht="12.75" hidden="false" customHeight="true" outlineLevel="0" collapsed="false">
      <c r="A77" s="90" t="s">
        <v>216</v>
      </c>
      <c r="B77" s="90"/>
      <c r="C77" s="90"/>
      <c r="D77" s="90"/>
      <c r="E77" s="93"/>
      <c r="F77" s="93"/>
      <c r="G77" s="93"/>
      <c r="H77" s="93"/>
      <c r="I77" s="93"/>
      <c r="J77" s="93"/>
      <c r="K77" s="93"/>
    </row>
    <row r="78" customFormat="false" ht="12.75" hidden="false" customHeight="false" outlineLevel="0" collapsed="false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55"/>
    </row>
    <row r="79" customFormat="false" ht="12.75" hidden="false" customHeight="true" outlineLevel="0" collapsed="false">
      <c r="A79" s="90" t="s">
        <v>217</v>
      </c>
      <c r="B79" s="90"/>
      <c r="C79" s="90"/>
      <c r="D79" s="90"/>
      <c r="E79" s="93"/>
      <c r="F79" s="93"/>
      <c r="G79" s="93"/>
      <c r="H79" s="93"/>
      <c r="I79" s="93"/>
      <c r="J79" s="93"/>
      <c r="K79" s="93"/>
    </row>
    <row r="80" customFormat="false" ht="12.75" hidden="false" customHeight="false" outlineLevel="0" collapsed="false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55"/>
    </row>
    <row r="81" customFormat="false" ht="12.75" hidden="false" customHeight="true" outlineLevel="0" collapsed="false">
      <c r="A81" s="90" t="s">
        <v>218</v>
      </c>
      <c r="B81" s="90"/>
      <c r="C81" s="90"/>
      <c r="D81" s="90"/>
      <c r="E81" s="93"/>
      <c r="F81" s="93"/>
      <c r="G81" s="93"/>
      <c r="H81" s="93"/>
      <c r="I81" s="93"/>
      <c r="J81" s="93"/>
      <c r="K81" s="93"/>
    </row>
    <row r="82" customFormat="false" ht="12.75" hidden="false" customHeight="false" outlineLevel="0" collapsed="false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55"/>
    </row>
    <row r="83" customFormat="false" ht="25.5" hidden="false" customHeight="true" outlineLevel="0" collapsed="false">
      <c r="A83" s="90" t="s">
        <v>219</v>
      </c>
      <c r="B83" s="90"/>
      <c r="C83" s="90"/>
      <c r="D83" s="90"/>
      <c r="E83" s="93"/>
      <c r="F83" s="93"/>
      <c r="G83" s="93"/>
      <c r="H83" s="93"/>
      <c r="I83" s="93"/>
      <c r="J83" s="93"/>
      <c r="K83" s="93"/>
    </row>
    <row r="84" customFormat="false" ht="12.75" hidden="false" customHeight="false" outlineLevel="0" collapsed="false">
      <c r="D84" s="3"/>
      <c r="E84" s="3"/>
      <c r="F84" s="3"/>
      <c r="G84" s="3"/>
      <c r="H84" s="3"/>
      <c r="I84" s="3"/>
      <c r="J84" s="3"/>
      <c r="K84" s="3"/>
    </row>
  </sheetData>
  <mergeCells count="30">
    <mergeCell ref="A1:C1"/>
    <mergeCell ref="B3:C3"/>
    <mergeCell ref="B4:C4"/>
    <mergeCell ref="B5:C5"/>
    <mergeCell ref="B6:C6"/>
    <mergeCell ref="A7:A8"/>
    <mergeCell ref="A15:C15"/>
    <mergeCell ref="A16:C16"/>
    <mergeCell ref="A17:C17"/>
    <mergeCell ref="A21:B21"/>
    <mergeCell ref="A31:B31"/>
    <mergeCell ref="A36:B36"/>
    <mergeCell ref="A47:B47"/>
    <mergeCell ref="A58:B58"/>
    <mergeCell ref="A59:B59"/>
    <mergeCell ref="A60:B60"/>
    <mergeCell ref="A61:B61"/>
    <mergeCell ref="A62:B62"/>
    <mergeCell ref="A63:B63"/>
    <mergeCell ref="A64:B64"/>
    <mergeCell ref="A67:K67"/>
    <mergeCell ref="A69:K69"/>
    <mergeCell ref="A71:D71"/>
    <mergeCell ref="A72:D72"/>
    <mergeCell ref="A73:D73"/>
    <mergeCell ref="A75:D75"/>
    <mergeCell ref="A77:D77"/>
    <mergeCell ref="A79:D79"/>
    <mergeCell ref="A81:D81"/>
    <mergeCell ref="A83:D83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2003-03-29T01:23:09Z</dcterms:created>
  <dc:creator>Christian Mintel</dc:creator>
  <dc:description/>
  <dc:language>de-DE</dc:language>
  <cp:lastModifiedBy/>
  <cp:lastPrinted>2003-07-25T22:00:12Z</cp:lastPrinted>
  <dcterms:modified xsi:type="dcterms:W3CDTF">2025-01-28T23:14:31Z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