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drawings/drawing1.xml" ContentType="application/vnd.openxmlformats-officedocument.drawing+xml"/>
  <Override PartName="/xl/drawings/vmlDrawing1.vml" ContentType="application/vnd.openxmlformats-officedocument.vmlDrawing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Gasdruckfeder" sheetId="1" state="visible" r:id="rId3"/>
    <sheet name="Druck und Temperatur" sheetId="2" state="visible" r:id="rId4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comments1.xml><?xml version="1.0" encoding="utf-8"?>
<comments xmlns="http://schemas.openxmlformats.org/spreadsheetml/2006/main" xmlns:xdr="http://schemas.openxmlformats.org/drawingml/2006/spreadsheetDrawing">
  <authors>
    <author>Unbekannter Autor</author>
  </authors>
  <commentList>
    <comment ref="A2" authorId="0">
      <text>
        <r>
          <rPr>
            <b val="true"/>
            <sz val="8"/>
            <color rgb="FF000000"/>
            <rFont val="Tahoma"/>
            <family val="0"/>
          </rPr>
          <t xml:space="preserve">Fülldruck im ausgefederten Zustand (Überdruck gegenüber dem Umgebungsdruck).</t>
        </r>
      </text>
    </comment>
    <comment ref="A4" authorId="0">
      <text>
        <r>
          <rPr>
            <b val="true"/>
            <sz val="8"/>
            <color rgb="FF000000"/>
            <rFont val="Tahoma"/>
            <family val="0"/>
          </rPr>
          <t xml:space="preserve">Fülldruck im ausgefederten Zustand (Überdruck gegenüber dem Umgebungsdruck).</t>
        </r>
      </text>
    </comment>
    <comment ref="B2" authorId="0">
      <text>
        <r>
          <rPr>
            <b val="true"/>
            <sz val="8"/>
            <color rgb="FF000000"/>
            <rFont val="Tahoma"/>
            <family val="0"/>
          </rPr>
          <t xml:space="preserve">Kolbenstangen-durchmesser</t>
        </r>
      </text>
    </comment>
    <comment ref="B4" authorId="0">
      <text>
        <r>
          <rPr>
            <b val="true"/>
            <sz val="8"/>
            <color rgb="FF000000"/>
            <rFont val="Tahoma"/>
            <family val="0"/>
          </rPr>
          <t xml:space="preserve">Kolbenstangen-durchmesser</t>
        </r>
      </text>
    </comment>
    <comment ref="B6" authorId="0">
      <text>
        <r>
          <rPr>
            <b val="true"/>
            <sz val="8"/>
            <color rgb="FF000000"/>
            <rFont val="Tahoma"/>
            <family val="0"/>
          </rPr>
          <t xml:space="preserve">Polytropenexponent =1,35</t>
        </r>
      </text>
    </comment>
    <comment ref="C2" authorId="0">
      <text>
        <r>
          <rPr>
            <b val="true"/>
            <sz val="8"/>
            <color rgb="FF000000"/>
            <rFont val="Tahoma"/>
            <family val="0"/>
          </rPr>
          <t xml:space="preserve">Durchmesser des Trennkolbens, bzw. Gasreservoirs</t>
        </r>
      </text>
    </comment>
    <comment ref="C4" authorId="0">
      <text>
        <r>
          <rPr>
            <b val="true"/>
            <sz val="8"/>
            <color rgb="FF000000"/>
            <rFont val="Tahoma"/>
            <family val="0"/>
          </rPr>
          <t xml:space="preserve">Durchmesser des Trennkolbens, bzw. Gasreservoirs</t>
        </r>
      </text>
    </comment>
    <comment ref="D2" authorId="0">
      <text>
        <r>
          <rPr>
            <b val="true"/>
            <sz val="8"/>
            <color rgb="FF000000"/>
            <rFont val="Tahoma"/>
            <family val="0"/>
          </rPr>
          <t xml:space="preserve">Höhe des Gasreservoirs</t>
        </r>
      </text>
    </comment>
    <comment ref="D4" authorId="0">
      <text>
        <r>
          <rPr>
            <b val="true"/>
            <sz val="8"/>
            <color rgb="FF000000"/>
            <rFont val="Tahoma"/>
            <family val="0"/>
          </rPr>
          <t xml:space="preserve">Höhe des Gasreservoirs</t>
        </r>
      </text>
    </comment>
    <comment ref="D6" authorId="0">
      <text>
        <r>
          <rPr>
            <b val="true"/>
            <sz val="8"/>
            <color rgb="FF000000"/>
            <rFont val="Tahoma"/>
            <family val="0"/>
          </rPr>
          <t xml:space="preserve">Polytropenexponent =1,35</t>
        </r>
      </text>
    </comment>
    <comment ref="E2" authorId="0">
      <text>
        <r>
          <rPr>
            <b val="true"/>
            <sz val="8"/>
            <color rgb="FF000000"/>
            <rFont val="Tahoma"/>
            <family val="0"/>
          </rPr>
          <t xml:space="preserve">Federweg
</t>
        </r>
      </text>
    </comment>
    <comment ref="E4" authorId="0">
      <text>
        <r>
          <rPr>
            <b val="true"/>
            <sz val="8"/>
            <color rgb="FF000000"/>
            <rFont val="Tahoma"/>
            <family val="0"/>
          </rPr>
          <t xml:space="preserve">Federweg
</t>
        </r>
      </text>
    </comment>
    <comment ref="F2" authorId="0">
      <text>
        <r>
          <rPr>
            <b val="true"/>
            <sz val="8"/>
            <color rgb="FF000000"/>
            <rFont val="Tahoma"/>
            <family val="0"/>
          </rPr>
          <t xml:space="preserve">Federweg, bei dem das Kolbenstangenvolumen so groß ist, wie das Volumen des Gasreservoirs.</t>
        </r>
      </text>
    </comment>
    <comment ref="F4" authorId="0">
      <text>
        <r>
          <rPr>
            <b val="true"/>
            <sz val="8"/>
            <color rgb="FF000000"/>
            <rFont val="Tahoma"/>
            <family val="0"/>
          </rPr>
          <t xml:space="preserve">Federweg, bei dem das Kolbenstangenvolumen so groß ist, wie das Volumen des Gasreservoirs.</t>
        </r>
      </text>
    </comment>
    <comment ref="G2" authorId="0">
      <text>
        <r>
          <rPr>
            <b val="true"/>
            <sz val="8"/>
            <color rgb="FF000000"/>
            <rFont val="Tahoma"/>
            <family val="0"/>
          </rPr>
          <t xml:space="preserve">Volumen des Gasreservoirs</t>
        </r>
      </text>
    </comment>
    <comment ref="G4" authorId="0">
      <text>
        <r>
          <rPr>
            <b val="true"/>
            <sz val="8"/>
            <color rgb="FF000000"/>
            <rFont val="Tahoma"/>
            <family val="0"/>
          </rPr>
          <t xml:space="preserve">Volumen des Gasreservoirs</t>
        </r>
      </text>
    </comment>
    <comment ref="G6" authorId="0">
      <text>
        <r>
          <rPr>
            <b val="true"/>
            <sz val="8"/>
            <color rgb="FF000000"/>
            <rFont val="Tahoma"/>
            <family val="0"/>
          </rPr>
          <t xml:space="preserve">Polytropenexponent =1,35</t>
        </r>
      </text>
    </comment>
    <comment ref="H2" authorId="0">
      <text>
        <r>
          <rPr>
            <b val="true"/>
            <sz val="8"/>
            <color rgb="FF000000"/>
            <rFont val="Tahoma"/>
            <family val="0"/>
          </rPr>
          <t xml:space="preserve">Gasfüllmenge</t>
        </r>
      </text>
    </comment>
    <comment ref="H4" authorId="0">
      <text>
        <r>
          <rPr>
            <b val="true"/>
            <sz val="8"/>
            <color rgb="FF000000"/>
            <rFont val="Tahoma"/>
            <family val="0"/>
          </rPr>
          <t xml:space="preserve">Gasfüllmenge</t>
        </r>
      </text>
    </comment>
    <comment ref="I2" authorId="0">
      <text>
        <r>
          <rPr>
            <b val="true"/>
            <sz val="8"/>
            <color rgb="FF000000"/>
            <rFont val="Tahoma"/>
            <family val="0"/>
          </rPr>
          <t xml:space="preserve">Federkonstante bei langsamer Einfederung mit einem Polytropenexponent von 1.
Der Wert ist der Mittelwert über den gesamten Federweg.</t>
        </r>
      </text>
    </comment>
    <comment ref="I4" authorId="0">
      <text>
        <r>
          <rPr>
            <b val="true"/>
            <sz val="8"/>
            <color rgb="FF000000"/>
            <rFont val="Tahoma"/>
            <family val="0"/>
          </rPr>
          <t xml:space="preserve">Federkonstante bei langsamer Einfederung mit einem Polytropenexponent von 1.
Der Wert ist der Mittelwert über den gesamten Federweg.</t>
        </r>
      </text>
    </comment>
    <comment ref="I6" authorId="0">
      <text>
        <r>
          <rPr>
            <b val="true"/>
            <sz val="8"/>
            <color rgb="FF000000"/>
            <rFont val="Tahoma"/>
            <family val="0"/>
          </rPr>
          <t xml:space="preserve">Polytropenexponent =1,35</t>
        </r>
      </text>
    </comment>
    <comment ref="J2" authorId="0">
      <text>
        <r>
          <rPr>
            <b val="true"/>
            <sz val="8"/>
            <color rgb="FF000000"/>
            <rFont val="Tahoma"/>
            <family val="0"/>
          </rPr>
          <t xml:space="preserve">Federkonstante bei schneller Einfederung mit einem Polytropenexponent von 1,35.
Der Wert ist der Mittelwert über den gesamten Federweg.</t>
        </r>
      </text>
    </comment>
    <comment ref="J4" authorId="0">
      <text>
        <r>
          <rPr>
            <b val="true"/>
            <sz val="8"/>
            <color rgb="FF000000"/>
            <rFont val="Tahoma"/>
            <family val="0"/>
          </rPr>
          <t xml:space="preserve">Federkonstante bei schneller Einfederung mit einem Polytropenexponent von 1,35.
Der Wert ist der Mittelwert über den gesamten Federweg.</t>
        </r>
      </text>
    </comment>
  </commentList>
</comments>
</file>

<file path=xl/sharedStrings.xml><?xml version="1.0" encoding="utf-8"?>
<sst xmlns="http://schemas.openxmlformats.org/spreadsheetml/2006/main" count="38" uniqueCount="18">
  <si>
    <t xml:space="preserve">p1/bar</t>
  </si>
  <si>
    <t xml:space="preserve">d/mm</t>
  </si>
  <si>
    <t xml:space="preserve">D/mm</t>
  </si>
  <si>
    <t xml:space="preserve">h/mm</t>
  </si>
  <si>
    <t xml:space="preserve">s/mm</t>
  </si>
  <si>
    <t xml:space="preserve">smax/mm</t>
  </si>
  <si>
    <t xml:space="preserve">V/mm³</t>
  </si>
  <si>
    <r>
      <rPr>
        <sz val="10"/>
        <rFont val="Arial"/>
        <family val="0"/>
      </rPr>
      <t xml:space="preserve">V</t>
    </r>
    <r>
      <rPr>
        <vertAlign val="subscript"/>
        <sz val="10"/>
        <rFont val="Arial"/>
        <family val="2"/>
      </rPr>
      <t xml:space="preserve">GAS</t>
    </r>
    <r>
      <rPr>
        <sz val="10"/>
        <rFont val="Arial"/>
        <family val="0"/>
      </rPr>
      <t xml:space="preserve">/l</t>
    </r>
  </si>
  <si>
    <t xml:space="preserve">Federkonstante, langsam /(N/mm)</t>
  </si>
  <si>
    <t xml:space="preserve">Federkonstante, schnell /(N/mm)</t>
  </si>
  <si>
    <t xml:space="preserve">p2/bar</t>
  </si>
  <si>
    <t xml:space="preserve">Federweg</t>
  </si>
  <si>
    <t xml:space="preserve">k = 1</t>
  </si>
  <si>
    <t xml:space="preserve">k = 1,35</t>
  </si>
  <si>
    <t xml:space="preserve">p/bar</t>
  </si>
  <si>
    <t xml:space="preserve">F/N</t>
  </si>
  <si>
    <t xml:space="preserve">Temp</t>
  </si>
  <si>
    <t xml:space="preserve">Druck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</si>
</sst>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0"/>
    <numFmt numFmtId="166" formatCode="0.00"/>
    <numFmt numFmtId="167" formatCode="0.0"/>
  </numFmts>
  <fonts count="16"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vertAlign val="subscript"/>
      <sz val="10"/>
      <name val="Arial"/>
      <family val="2"/>
    </font>
    <font>
      <b val="true"/>
      <sz val="8"/>
      <color rgb="FF000000"/>
      <name val="Tahoma"/>
      <family val="0"/>
    </font>
    <font>
      <sz val="8"/>
      <color rgb="FF000000"/>
      <name val="Tahoma"/>
      <family val="0"/>
    </font>
    <font>
      <b val="true"/>
      <sz val="12"/>
      <color rgb="FF000000"/>
      <name val="Arial"/>
      <family val="2"/>
    </font>
    <font>
      <sz val="11"/>
      <color rgb="FF000000"/>
      <name val="Arial"/>
      <family val="2"/>
    </font>
    <font>
      <b val="true"/>
      <i val="true"/>
      <u val="single"/>
      <sz val="11"/>
      <name val="Times New Roman"/>
      <family val="2"/>
    </font>
    <font>
      <u val="single"/>
      <sz val="11"/>
      <name val="Arial"/>
      <family val="2"/>
    </font>
    <font>
      <sz val="11"/>
      <name val="Arial"/>
      <family val="2"/>
    </font>
    <font>
      <i val="true"/>
      <u val="single"/>
      <sz val="11"/>
      <name val="Arial"/>
      <family val="2"/>
    </font>
    <font>
      <sz val="10"/>
      <color rgb="FF000000"/>
      <name val="Arial"/>
      <family val="0"/>
    </font>
    <font>
      <b val="true"/>
      <sz val="11"/>
      <color rgb="FF000000"/>
      <name val="Arial"/>
      <family val="2"/>
    </font>
    <font>
      <sz val="11"/>
      <color rgb="FF00000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CCCFF"/>
      </patternFill>
    </fill>
    <fill>
      <patternFill patternType="solid">
        <fgColor rgb="FF00FF00"/>
        <bgColor rgb="FF33CC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medium"/>
      <right style="medium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5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2" borderId="5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0" fillId="2" borderId="5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0" fillId="2" borderId="5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0" fillId="2" borderId="6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0" fillId="2" borderId="7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2" borderId="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0" fillId="2" borderId="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2" borderId="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8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2" borderId="7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2" borderId="9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2" borderId="6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4" fillId="0" borderId="1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1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1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5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5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5" fillId="0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5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5" fillId="3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5" fillId="3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5" fillId="3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5" fillId="0" borderId="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5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sharedStrings" Target="sharedStrings.xml"/>
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trike="noStrike" u="none">
                <a:uFillTx/>
                <a:latin typeface="Arial"/>
              </a:defRPr>
            </a:pPr>
            <a:r>
              <a:rPr b="1" sz="1200" strike="noStrike" u="none">
                <a:solidFill>
                  <a:srgbClr val="000000"/>
                </a:solidFill>
                <a:uFillTx/>
                <a:latin typeface="Arial"/>
              </a:rPr>
              <a:t>Gasdruckfedern Kennlinienvergleich </a:t>
            </a:r>
          </a:p>
        </c:rich>
      </c:tx>
      <c:layout>
        <c:manualLayout>
          <c:xMode val="edge"/>
          <c:yMode val="edge"/>
          <c:x val="0.311641734698693"/>
          <c:y val="0.00785476102260096"/>
        </c:manualLayout>
      </c:layout>
      <c:overlay val="0"/>
      <c:spPr>
        <a:noFill/>
        <a:ln w="0">
          <a:noFill/>
        </a:ln>
      </c:spPr>
    </c:title>
    <c:autoTitleDeleted val="0"/>
    <c:plotArea>
      <c:layout>
        <c:manualLayout>
          <c:xMode val="edge"/>
          <c:yMode val="edge"/>
          <c:x val="0.0101930064650087"/>
          <c:y val="0.139533160429789"/>
          <c:w val="0.989806993534991"/>
          <c:h val="0.85261207854761"/>
        </c:manualLayout>
      </c:layout>
      <c:scatterChart>
        <c:scatterStyle val="line"/>
        <c:varyColors val="0"/>
        <c:ser>
          <c:idx val="0"/>
          <c:order val="0"/>
          <c:tx>
            <c:strRef>
              <c:f>Gasdruckfeder!$K$1</c:f>
              <c:strCache>
                <c:ptCount val="1"/>
                <c:pt idx="0">
                  <c:v>18 bar, langsame Einfederung, c = 0,4 N/mm</c:v>
                </c:pt>
              </c:strCache>
            </c:strRef>
          </c:tx>
          <c:spPr>
            <a:solidFill>
              <a:srgbClr val="0000ff"/>
            </a:solidFill>
            <a:ln w="25200">
              <a:solidFill>
                <a:srgbClr val="0000ff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trike="noStrike" u="none">
                    <a:uFillTx/>
                    <a:latin typeface="Arial"/>
                  </a:defRPr>
                </a:pPr>
              </a:p>
            </c:txPr>
            <c:showLegendKey val="0"/>
            <c:showVal val="0"/>
            <c:showCatName val="0"/>
            <c:showSerName val="0"/>
            <c:showPercent val="0"/>
            <c:separator> </c:separator>
            <c:showLeaderLines val="1"/>
            <c:leaderLines>
              <c:spPr>
                <a:ln w="25200">
                  <a:solidFill>
                    <a:srgbClr val="000000"/>
                  </a:solidFill>
                </a:ln>
              </c:spPr>
            </c:leaderLines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Gasdruckfeder!$A$8:$A$108</c:f>
              <c:numCache>
                <c:formatCode>General</c:formatCode>
                <c:ptCount val="101"/>
                <c:pt idx="0">
                  <c:v>0</c:v>
                </c:pt>
                <c:pt idx="1">
                  <c:v>0.5</c:v>
                </c:pt>
                <c:pt idx="2">
                  <c:v>1</c:v>
                </c:pt>
                <c:pt idx="3">
                  <c:v>1.5</c:v>
                </c:pt>
                <c:pt idx="4">
                  <c:v>2</c:v>
                </c:pt>
                <c:pt idx="5">
                  <c:v>2.5</c:v>
                </c:pt>
                <c:pt idx="6">
                  <c:v>3</c:v>
                </c:pt>
                <c:pt idx="7">
                  <c:v>3.5</c:v>
                </c:pt>
                <c:pt idx="8">
                  <c:v>4</c:v>
                </c:pt>
                <c:pt idx="9">
                  <c:v>4.5</c:v>
                </c:pt>
                <c:pt idx="10">
                  <c:v>5</c:v>
                </c:pt>
                <c:pt idx="11">
                  <c:v>5.5</c:v>
                </c:pt>
                <c:pt idx="12">
                  <c:v>6</c:v>
                </c:pt>
                <c:pt idx="13">
                  <c:v>6.5</c:v>
                </c:pt>
                <c:pt idx="14">
                  <c:v>7</c:v>
                </c:pt>
                <c:pt idx="15">
                  <c:v>7.5</c:v>
                </c:pt>
                <c:pt idx="16">
                  <c:v>8</c:v>
                </c:pt>
                <c:pt idx="17">
                  <c:v>8.5</c:v>
                </c:pt>
                <c:pt idx="18">
                  <c:v>9</c:v>
                </c:pt>
                <c:pt idx="19">
                  <c:v>9.5</c:v>
                </c:pt>
                <c:pt idx="20">
                  <c:v>10</c:v>
                </c:pt>
                <c:pt idx="21">
                  <c:v>10.5</c:v>
                </c:pt>
                <c:pt idx="22">
                  <c:v>11</c:v>
                </c:pt>
                <c:pt idx="23">
                  <c:v>11.5</c:v>
                </c:pt>
                <c:pt idx="24">
                  <c:v>12</c:v>
                </c:pt>
                <c:pt idx="25">
                  <c:v>12.5</c:v>
                </c:pt>
                <c:pt idx="26">
                  <c:v>13</c:v>
                </c:pt>
                <c:pt idx="27">
                  <c:v>13.5</c:v>
                </c:pt>
                <c:pt idx="28">
                  <c:v>14</c:v>
                </c:pt>
                <c:pt idx="29">
                  <c:v>14.5</c:v>
                </c:pt>
                <c:pt idx="30">
                  <c:v>15</c:v>
                </c:pt>
                <c:pt idx="31">
                  <c:v>15.5</c:v>
                </c:pt>
                <c:pt idx="32">
                  <c:v>16</c:v>
                </c:pt>
                <c:pt idx="33">
                  <c:v>16.5</c:v>
                </c:pt>
                <c:pt idx="34">
                  <c:v>17</c:v>
                </c:pt>
                <c:pt idx="35">
                  <c:v>17.5</c:v>
                </c:pt>
                <c:pt idx="36">
                  <c:v>18</c:v>
                </c:pt>
                <c:pt idx="37">
                  <c:v>18.5</c:v>
                </c:pt>
                <c:pt idx="38">
                  <c:v>19</c:v>
                </c:pt>
                <c:pt idx="39">
                  <c:v>19.5</c:v>
                </c:pt>
                <c:pt idx="40">
                  <c:v>20</c:v>
                </c:pt>
                <c:pt idx="41">
                  <c:v>20.5</c:v>
                </c:pt>
                <c:pt idx="42">
                  <c:v>21</c:v>
                </c:pt>
                <c:pt idx="43">
                  <c:v>21.5</c:v>
                </c:pt>
                <c:pt idx="44">
                  <c:v>22</c:v>
                </c:pt>
                <c:pt idx="45">
                  <c:v>22.5</c:v>
                </c:pt>
                <c:pt idx="46">
                  <c:v>23</c:v>
                </c:pt>
                <c:pt idx="47">
                  <c:v>23.5</c:v>
                </c:pt>
                <c:pt idx="48">
                  <c:v>24</c:v>
                </c:pt>
                <c:pt idx="49">
                  <c:v>24.5</c:v>
                </c:pt>
                <c:pt idx="50">
                  <c:v>25</c:v>
                </c:pt>
                <c:pt idx="51">
                  <c:v>25.5</c:v>
                </c:pt>
                <c:pt idx="52">
                  <c:v>26</c:v>
                </c:pt>
                <c:pt idx="53">
                  <c:v>26.5</c:v>
                </c:pt>
                <c:pt idx="54">
                  <c:v>27</c:v>
                </c:pt>
                <c:pt idx="55">
                  <c:v>27.5</c:v>
                </c:pt>
                <c:pt idx="56">
                  <c:v>28</c:v>
                </c:pt>
                <c:pt idx="57">
                  <c:v>28.5</c:v>
                </c:pt>
                <c:pt idx="58">
                  <c:v>29</c:v>
                </c:pt>
                <c:pt idx="59">
                  <c:v>29.5</c:v>
                </c:pt>
                <c:pt idx="60">
                  <c:v>30</c:v>
                </c:pt>
                <c:pt idx="61">
                  <c:v>30.5</c:v>
                </c:pt>
                <c:pt idx="62">
                  <c:v>31</c:v>
                </c:pt>
                <c:pt idx="63">
                  <c:v>31.5</c:v>
                </c:pt>
                <c:pt idx="64">
                  <c:v>32</c:v>
                </c:pt>
                <c:pt idx="65">
                  <c:v>32.5</c:v>
                </c:pt>
                <c:pt idx="66">
                  <c:v>33</c:v>
                </c:pt>
                <c:pt idx="67">
                  <c:v>33.5</c:v>
                </c:pt>
                <c:pt idx="68">
                  <c:v>34</c:v>
                </c:pt>
                <c:pt idx="69">
                  <c:v>34.5</c:v>
                </c:pt>
                <c:pt idx="70">
                  <c:v>35</c:v>
                </c:pt>
                <c:pt idx="71">
                  <c:v>35.5</c:v>
                </c:pt>
                <c:pt idx="72">
                  <c:v>36</c:v>
                </c:pt>
                <c:pt idx="73">
                  <c:v>36.5</c:v>
                </c:pt>
                <c:pt idx="74">
                  <c:v>37</c:v>
                </c:pt>
                <c:pt idx="75">
                  <c:v>37.5</c:v>
                </c:pt>
                <c:pt idx="76">
                  <c:v>38</c:v>
                </c:pt>
                <c:pt idx="77">
                  <c:v>38.5</c:v>
                </c:pt>
                <c:pt idx="78">
                  <c:v>39</c:v>
                </c:pt>
                <c:pt idx="79">
                  <c:v>39.5</c:v>
                </c:pt>
                <c:pt idx="80">
                  <c:v>40</c:v>
                </c:pt>
                <c:pt idx="81">
                  <c:v>40.5</c:v>
                </c:pt>
                <c:pt idx="82">
                  <c:v>41</c:v>
                </c:pt>
                <c:pt idx="83">
                  <c:v>41.5</c:v>
                </c:pt>
                <c:pt idx="84">
                  <c:v>42</c:v>
                </c:pt>
                <c:pt idx="85">
                  <c:v>42.5</c:v>
                </c:pt>
                <c:pt idx="86">
                  <c:v>43</c:v>
                </c:pt>
                <c:pt idx="87">
                  <c:v>43.5</c:v>
                </c:pt>
                <c:pt idx="88">
                  <c:v>44</c:v>
                </c:pt>
                <c:pt idx="89">
                  <c:v>44.5</c:v>
                </c:pt>
                <c:pt idx="90">
                  <c:v>45</c:v>
                </c:pt>
                <c:pt idx="91">
                  <c:v>45.5</c:v>
                </c:pt>
                <c:pt idx="92">
                  <c:v>46</c:v>
                </c:pt>
                <c:pt idx="93">
                  <c:v>46.5</c:v>
                </c:pt>
                <c:pt idx="94">
                  <c:v>47</c:v>
                </c:pt>
                <c:pt idx="95">
                  <c:v>47.5</c:v>
                </c:pt>
                <c:pt idx="96">
                  <c:v>48</c:v>
                </c:pt>
                <c:pt idx="97">
                  <c:v>48.5</c:v>
                </c:pt>
                <c:pt idx="98">
                  <c:v>49</c:v>
                </c:pt>
                <c:pt idx="99">
                  <c:v>49.5</c:v>
                </c:pt>
                <c:pt idx="100">
                  <c:v>50</c:v>
                </c:pt>
              </c:numCache>
            </c:numRef>
          </c:xVal>
          <c:yVal>
            <c:numRef>
              <c:f>Gasdruckfeder!$C$8:$C$108</c:f>
              <c:numCache>
                <c:formatCode>0</c:formatCode>
                <c:ptCount val="101"/>
                <c:pt idx="0">
                  <c:v>203.575203952619</c:v>
                </c:pt>
                <c:pt idx="1">
                  <c:v>203.768774609965</c:v>
                </c:pt>
                <c:pt idx="2">
                  <c:v>203.962694322795</c:v>
                </c:pt>
                <c:pt idx="3">
                  <c:v>204.156964036109</c:v>
                </c:pt>
                <c:pt idx="4">
                  <c:v>204.351584698323</c:v>
                </c:pt>
                <c:pt idx="5">
                  <c:v>204.546557261283</c:v>
                </c:pt>
                <c:pt idx="6">
                  <c:v>204.741882680278</c:v>
                </c:pt>
                <c:pt idx="7">
                  <c:v>204.937561914061</c:v>
                </c:pt>
                <c:pt idx="8">
                  <c:v>205.133595924859</c:v>
                </c:pt>
                <c:pt idx="9">
                  <c:v>205.329985678392</c:v>
                </c:pt>
                <c:pt idx="10">
                  <c:v>205.52673214389</c:v>
                </c:pt>
                <c:pt idx="11">
                  <c:v>205.723836294104</c:v>
                </c:pt>
                <c:pt idx="12">
                  <c:v>205.921299105328</c:v>
                </c:pt>
                <c:pt idx="13">
                  <c:v>206.11912155741</c:v>
                </c:pt>
                <c:pt idx="14">
                  <c:v>206.317304633771</c:v>
                </c:pt>
                <c:pt idx="15">
                  <c:v>206.515849321422</c:v>
                </c:pt>
                <c:pt idx="16">
                  <c:v>206.714756610979</c:v>
                </c:pt>
                <c:pt idx="17">
                  <c:v>206.914027496677</c:v>
                </c:pt>
                <c:pt idx="18">
                  <c:v>207.113662976394</c:v>
                </c:pt>
                <c:pt idx="19">
                  <c:v>207.313664051657</c:v>
                </c:pt>
                <c:pt idx="20">
                  <c:v>207.514031727669</c:v>
                </c:pt>
                <c:pt idx="21">
                  <c:v>207.714767013321</c:v>
                </c:pt>
                <c:pt idx="22">
                  <c:v>207.915870921206</c:v>
                </c:pt>
                <c:pt idx="23">
                  <c:v>208.117344467644</c:v>
                </c:pt>
                <c:pt idx="24">
                  <c:v>208.319188672692</c:v>
                </c:pt>
                <c:pt idx="25">
                  <c:v>208.521404560163</c:v>
                </c:pt>
                <c:pt idx="26">
                  <c:v>208.723993157646</c:v>
                </c:pt>
                <c:pt idx="27">
                  <c:v>208.92695549652</c:v>
                </c:pt>
                <c:pt idx="28">
                  <c:v>209.130292611974</c:v>
                </c:pt>
                <c:pt idx="29">
                  <c:v>209.334005543023</c:v>
                </c:pt>
                <c:pt idx="30">
                  <c:v>209.538095332526</c:v>
                </c:pt>
                <c:pt idx="31">
                  <c:v>209.742563027204</c:v>
                </c:pt>
                <c:pt idx="32">
                  <c:v>209.947409677659</c:v>
                </c:pt>
                <c:pt idx="33">
                  <c:v>210.152636338391</c:v>
                </c:pt>
                <c:pt idx="34">
                  <c:v>210.358244067813</c:v>
                </c:pt>
                <c:pt idx="35">
                  <c:v>210.564233928276</c:v>
                </c:pt>
                <c:pt idx="36">
                  <c:v>210.770606986082</c:v>
                </c:pt>
                <c:pt idx="37">
                  <c:v>210.977364311504</c:v>
                </c:pt>
                <c:pt idx="38">
                  <c:v>211.184506978804</c:v>
                </c:pt>
                <c:pt idx="39">
                  <c:v>211.392036066252</c:v>
                </c:pt>
                <c:pt idx="40">
                  <c:v>211.599952656145</c:v>
                </c:pt>
                <c:pt idx="41">
                  <c:v>211.808257834827</c:v>
                </c:pt>
                <c:pt idx="42">
                  <c:v>212.016952692703</c:v>
                </c:pt>
                <c:pt idx="43">
                  <c:v>212.226038324266</c:v>
                </c:pt>
                <c:pt idx="44">
                  <c:v>212.435515828107</c:v>
                </c:pt>
                <c:pt idx="45">
                  <c:v>212.645386306943</c:v>
                </c:pt>
                <c:pt idx="46">
                  <c:v>212.855650867629</c:v>
                </c:pt>
                <c:pt idx="47">
                  <c:v>213.066310621183</c:v>
                </c:pt>
                <c:pt idx="48">
                  <c:v>213.277366682802</c:v>
                </c:pt>
                <c:pt idx="49">
                  <c:v>213.488820171883</c:v>
                </c:pt>
                <c:pt idx="50">
                  <c:v>213.700672212042</c:v>
                </c:pt>
                <c:pt idx="51">
                  <c:v>213.912923931137</c:v>
                </c:pt>
                <c:pt idx="52">
                  <c:v>214.125576461284</c:v>
                </c:pt>
                <c:pt idx="53">
                  <c:v>214.338630938877</c:v>
                </c:pt>
                <c:pt idx="54">
                  <c:v>214.552088504615</c:v>
                </c:pt>
                <c:pt idx="55">
                  <c:v>214.765950303512</c:v>
                </c:pt>
                <c:pt idx="56">
                  <c:v>214.980217484926</c:v>
                </c:pt>
                <c:pt idx="57">
                  <c:v>215.194891202576</c:v>
                </c:pt>
                <c:pt idx="58">
                  <c:v>215.409972614561</c:v>
                </c:pt>
                <c:pt idx="59">
                  <c:v>215.625462883387</c:v>
                </c:pt>
                <c:pt idx="60">
                  <c:v>215.841363175979</c:v>
                </c:pt>
                <c:pt idx="61">
                  <c:v>216.057674663712</c:v>
                </c:pt>
                <c:pt idx="62">
                  <c:v>216.274398522423</c:v>
                </c:pt>
                <c:pt idx="63">
                  <c:v>216.491535932439</c:v>
                </c:pt>
                <c:pt idx="64">
                  <c:v>216.709088078594</c:v>
                </c:pt>
                <c:pt idx="65">
                  <c:v>216.927056150255</c:v>
                </c:pt>
                <c:pt idx="66">
                  <c:v>217.145441341338</c:v>
                </c:pt>
                <c:pt idx="67">
                  <c:v>217.364244850335</c:v>
                </c:pt>
                <c:pt idx="68">
                  <c:v>217.583467880334</c:v>
                </c:pt>
                <c:pt idx="69">
                  <c:v>217.803111639039</c:v>
                </c:pt>
                <c:pt idx="70">
                  <c:v>218.023177338797</c:v>
                </c:pt>
                <c:pt idx="71">
                  <c:v>218.243666196614</c:v>
                </c:pt>
                <c:pt idx="72">
                  <c:v>218.464579434183</c:v>
                </c:pt>
                <c:pt idx="73">
                  <c:v>218.685918277904</c:v>
                </c:pt>
                <c:pt idx="74">
                  <c:v>218.907683958907</c:v>
                </c:pt>
                <c:pt idx="75">
                  <c:v>219.129877713073</c:v>
                </c:pt>
                <c:pt idx="76">
                  <c:v>219.352500781063</c:v>
                </c:pt>
                <c:pt idx="77">
                  <c:v>219.575554408334</c:v>
                </c:pt>
                <c:pt idx="78">
                  <c:v>219.799039845164</c:v>
                </c:pt>
                <c:pt idx="79">
                  <c:v>220.02295834668</c:v>
                </c:pt>
                <c:pt idx="80">
                  <c:v>220.247311172876</c:v>
                </c:pt>
                <c:pt idx="81">
                  <c:v>220.472099588638</c:v>
                </c:pt>
                <c:pt idx="82">
                  <c:v>220.697324863771</c:v>
                </c:pt>
                <c:pt idx="83">
                  <c:v>220.922988273016</c:v>
                </c:pt>
                <c:pt idx="84">
                  <c:v>221.149091096084</c:v>
                </c:pt>
                <c:pt idx="85">
                  <c:v>221.375634617669</c:v>
                </c:pt>
                <c:pt idx="86">
                  <c:v>221.602620127482</c:v>
                </c:pt>
                <c:pt idx="87">
                  <c:v>221.83004892027</c:v>
                </c:pt>
                <c:pt idx="88">
                  <c:v>222.057922295841</c:v>
                </c:pt>
                <c:pt idx="89">
                  <c:v>222.286241559091</c:v>
                </c:pt>
                <c:pt idx="90">
                  <c:v>222.515008020028</c:v>
                </c:pt>
                <c:pt idx="91">
                  <c:v>222.744222993795</c:v>
                </c:pt>
                <c:pt idx="92">
                  <c:v>222.973887800698</c:v>
                </c:pt>
                <c:pt idx="93">
                  <c:v>223.204003766232</c:v>
                </c:pt>
                <c:pt idx="94">
                  <c:v>223.434572221101</c:v>
                </c:pt>
                <c:pt idx="95">
                  <c:v>223.66559450125</c:v>
                </c:pt>
                <c:pt idx="96">
                  <c:v>223.897071947889</c:v>
                </c:pt>
                <c:pt idx="97">
                  <c:v>224.129005907515</c:v>
                </c:pt>
                <c:pt idx="98">
                  <c:v>224.361397731944</c:v>
                </c:pt>
                <c:pt idx="99">
                  <c:v>224.594248778334</c:v>
                </c:pt>
                <c:pt idx="100">
                  <c:v>224.827560409211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Gasdruckfeder!$L$1</c:f>
              <c:strCache>
                <c:ptCount val="1"/>
                <c:pt idx="0">
                  <c:v>18 bar, schnelle Einfederung, c = 0,6 N/mm</c:v>
                </c:pt>
              </c:strCache>
            </c:strRef>
          </c:tx>
          <c:spPr>
            <a:solidFill>
              <a:srgbClr val="00ff00"/>
            </a:solidFill>
            <a:ln w="25200">
              <a:solidFill>
                <a:srgbClr val="00ff00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trike="noStrike" u="none">
                    <a:uFillTx/>
                    <a:latin typeface="Arial"/>
                  </a:defRPr>
                </a:pPr>
              </a:p>
            </c:txPr>
            <c:showLegendKey val="0"/>
            <c:showVal val="0"/>
            <c:showCatName val="0"/>
            <c:showSerName val="0"/>
            <c:showPercent val="0"/>
            <c:separator> </c:separator>
            <c:showLeaderLines val="1"/>
            <c:leaderLines>
              <c:spPr>
                <a:ln w="25200">
                  <a:solidFill>
                    <a:srgbClr val="000000"/>
                  </a:solidFill>
                </a:ln>
              </c:spPr>
            </c:leaderLines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Gasdruckfeder!$F$8:$F$108</c:f>
              <c:numCache>
                <c:formatCode>General</c:formatCode>
                <c:ptCount val="101"/>
                <c:pt idx="0">
                  <c:v>0</c:v>
                </c:pt>
                <c:pt idx="1">
                  <c:v>0.5</c:v>
                </c:pt>
                <c:pt idx="2">
                  <c:v>1</c:v>
                </c:pt>
                <c:pt idx="3">
                  <c:v>1.5</c:v>
                </c:pt>
                <c:pt idx="4">
                  <c:v>2</c:v>
                </c:pt>
                <c:pt idx="5">
                  <c:v>2.5</c:v>
                </c:pt>
                <c:pt idx="6">
                  <c:v>3</c:v>
                </c:pt>
                <c:pt idx="7">
                  <c:v>3.5</c:v>
                </c:pt>
                <c:pt idx="8">
                  <c:v>4</c:v>
                </c:pt>
                <c:pt idx="9">
                  <c:v>4.5</c:v>
                </c:pt>
                <c:pt idx="10">
                  <c:v>5</c:v>
                </c:pt>
                <c:pt idx="11">
                  <c:v>5.5</c:v>
                </c:pt>
                <c:pt idx="12">
                  <c:v>6</c:v>
                </c:pt>
                <c:pt idx="13">
                  <c:v>6.5</c:v>
                </c:pt>
                <c:pt idx="14">
                  <c:v>7</c:v>
                </c:pt>
                <c:pt idx="15">
                  <c:v>7.5</c:v>
                </c:pt>
                <c:pt idx="16">
                  <c:v>8</c:v>
                </c:pt>
                <c:pt idx="17">
                  <c:v>8.5</c:v>
                </c:pt>
                <c:pt idx="18">
                  <c:v>9</c:v>
                </c:pt>
                <c:pt idx="19">
                  <c:v>9.5</c:v>
                </c:pt>
                <c:pt idx="20">
                  <c:v>10</c:v>
                </c:pt>
                <c:pt idx="21">
                  <c:v>10.5</c:v>
                </c:pt>
                <c:pt idx="22">
                  <c:v>11</c:v>
                </c:pt>
                <c:pt idx="23">
                  <c:v>11.5</c:v>
                </c:pt>
                <c:pt idx="24">
                  <c:v>12</c:v>
                </c:pt>
                <c:pt idx="25">
                  <c:v>12.5</c:v>
                </c:pt>
                <c:pt idx="26">
                  <c:v>13</c:v>
                </c:pt>
                <c:pt idx="27">
                  <c:v>13.5</c:v>
                </c:pt>
                <c:pt idx="28">
                  <c:v>14</c:v>
                </c:pt>
                <c:pt idx="29">
                  <c:v>14.5</c:v>
                </c:pt>
                <c:pt idx="30">
                  <c:v>15</c:v>
                </c:pt>
                <c:pt idx="31">
                  <c:v>15.5</c:v>
                </c:pt>
                <c:pt idx="32">
                  <c:v>16</c:v>
                </c:pt>
                <c:pt idx="33">
                  <c:v>16.5</c:v>
                </c:pt>
                <c:pt idx="34">
                  <c:v>17</c:v>
                </c:pt>
                <c:pt idx="35">
                  <c:v>17.5</c:v>
                </c:pt>
                <c:pt idx="36">
                  <c:v>18</c:v>
                </c:pt>
                <c:pt idx="37">
                  <c:v>18.5</c:v>
                </c:pt>
                <c:pt idx="38">
                  <c:v>19</c:v>
                </c:pt>
                <c:pt idx="39">
                  <c:v>19.5</c:v>
                </c:pt>
                <c:pt idx="40">
                  <c:v>20</c:v>
                </c:pt>
                <c:pt idx="41">
                  <c:v>20.5</c:v>
                </c:pt>
                <c:pt idx="42">
                  <c:v>21</c:v>
                </c:pt>
                <c:pt idx="43">
                  <c:v>21.5</c:v>
                </c:pt>
                <c:pt idx="44">
                  <c:v>22</c:v>
                </c:pt>
                <c:pt idx="45">
                  <c:v>22.5</c:v>
                </c:pt>
                <c:pt idx="46">
                  <c:v>23</c:v>
                </c:pt>
                <c:pt idx="47">
                  <c:v>23.5</c:v>
                </c:pt>
                <c:pt idx="48">
                  <c:v>24</c:v>
                </c:pt>
                <c:pt idx="49">
                  <c:v>24.5</c:v>
                </c:pt>
                <c:pt idx="50">
                  <c:v>25</c:v>
                </c:pt>
                <c:pt idx="51">
                  <c:v>25.5</c:v>
                </c:pt>
                <c:pt idx="52">
                  <c:v>26</c:v>
                </c:pt>
                <c:pt idx="53">
                  <c:v>26.5</c:v>
                </c:pt>
                <c:pt idx="54">
                  <c:v>27</c:v>
                </c:pt>
                <c:pt idx="55">
                  <c:v>27.5</c:v>
                </c:pt>
                <c:pt idx="56">
                  <c:v>28</c:v>
                </c:pt>
                <c:pt idx="57">
                  <c:v>28.5</c:v>
                </c:pt>
                <c:pt idx="58">
                  <c:v>29</c:v>
                </c:pt>
                <c:pt idx="59">
                  <c:v>29.5</c:v>
                </c:pt>
                <c:pt idx="60">
                  <c:v>30</c:v>
                </c:pt>
                <c:pt idx="61">
                  <c:v>30.5</c:v>
                </c:pt>
                <c:pt idx="62">
                  <c:v>31</c:v>
                </c:pt>
                <c:pt idx="63">
                  <c:v>31.5</c:v>
                </c:pt>
                <c:pt idx="64">
                  <c:v>32</c:v>
                </c:pt>
                <c:pt idx="65">
                  <c:v>32.5</c:v>
                </c:pt>
                <c:pt idx="66">
                  <c:v>33</c:v>
                </c:pt>
                <c:pt idx="67">
                  <c:v>33.5</c:v>
                </c:pt>
                <c:pt idx="68">
                  <c:v>34</c:v>
                </c:pt>
                <c:pt idx="69">
                  <c:v>34.5</c:v>
                </c:pt>
                <c:pt idx="70">
                  <c:v>35</c:v>
                </c:pt>
                <c:pt idx="71">
                  <c:v>35.5</c:v>
                </c:pt>
                <c:pt idx="72">
                  <c:v>36</c:v>
                </c:pt>
                <c:pt idx="73">
                  <c:v>36.5</c:v>
                </c:pt>
                <c:pt idx="74">
                  <c:v>37</c:v>
                </c:pt>
                <c:pt idx="75">
                  <c:v>37.5</c:v>
                </c:pt>
                <c:pt idx="76">
                  <c:v>38</c:v>
                </c:pt>
                <c:pt idx="77">
                  <c:v>38.5</c:v>
                </c:pt>
                <c:pt idx="78">
                  <c:v>39</c:v>
                </c:pt>
                <c:pt idx="79">
                  <c:v>39.5</c:v>
                </c:pt>
                <c:pt idx="80">
                  <c:v>40</c:v>
                </c:pt>
                <c:pt idx="81">
                  <c:v>40.5</c:v>
                </c:pt>
                <c:pt idx="82">
                  <c:v>41</c:v>
                </c:pt>
                <c:pt idx="83">
                  <c:v>41.5</c:v>
                </c:pt>
                <c:pt idx="84">
                  <c:v>42</c:v>
                </c:pt>
                <c:pt idx="85">
                  <c:v>42.5</c:v>
                </c:pt>
                <c:pt idx="86">
                  <c:v>43</c:v>
                </c:pt>
                <c:pt idx="87">
                  <c:v>43.5</c:v>
                </c:pt>
                <c:pt idx="88">
                  <c:v>44</c:v>
                </c:pt>
                <c:pt idx="89">
                  <c:v>44.5</c:v>
                </c:pt>
                <c:pt idx="90">
                  <c:v>45</c:v>
                </c:pt>
                <c:pt idx="91">
                  <c:v>45.5</c:v>
                </c:pt>
                <c:pt idx="92">
                  <c:v>46</c:v>
                </c:pt>
                <c:pt idx="93">
                  <c:v>46.5</c:v>
                </c:pt>
                <c:pt idx="94">
                  <c:v>47</c:v>
                </c:pt>
                <c:pt idx="95">
                  <c:v>47.5</c:v>
                </c:pt>
                <c:pt idx="96">
                  <c:v>48</c:v>
                </c:pt>
                <c:pt idx="97">
                  <c:v>48.5</c:v>
                </c:pt>
                <c:pt idx="98">
                  <c:v>49</c:v>
                </c:pt>
                <c:pt idx="99">
                  <c:v>49.5</c:v>
                </c:pt>
                <c:pt idx="100">
                  <c:v>50</c:v>
                </c:pt>
              </c:numCache>
            </c:numRef>
          </c:xVal>
          <c:yVal>
            <c:numRef>
              <c:f>Gasdruckfeder!$E$8:$E$108</c:f>
              <c:numCache>
                <c:formatCode>0</c:formatCode>
                <c:ptCount val="101"/>
                <c:pt idx="0">
                  <c:v>203.575203952619</c:v>
                </c:pt>
                <c:pt idx="1">
                  <c:v>203.836565527036</c:v>
                </c:pt>
                <c:pt idx="2">
                  <c:v>204.098480965328</c:v>
                </c:pt>
                <c:pt idx="3">
                  <c:v>204.360951942179</c:v>
                </c:pt>
                <c:pt idx="4">
                  <c:v>204.623980138855</c:v>
                </c:pt>
                <c:pt idx="5">
                  <c:v>204.887567243236</c:v>
                </c:pt>
                <c:pt idx="6">
                  <c:v>205.151714949844</c:v>
                </c:pt>
                <c:pt idx="7">
                  <c:v>205.416424959882</c:v>
                </c:pt>
                <c:pt idx="8">
                  <c:v>205.68169898126</c:v>
                </c:pt>
                <c:pt idx="9">
                  <c:v>205.94753872863</c:v>
                </c:pt>
                <c:pt idx="10">
                  <c:v>206.21394592342</c:v>
                </c:pt>
                <c:pt idx="11">
                  <c:v>206.480922293866</c:v>
                </c:pt>
                <c:pt idx="12">
                  <c:v>206.748469575044</c:v>
                </c:pt>
                <c:pt idx="13">
                  <c:v>207.016589508905</c:v>
                </c:pt>
                <c:pt idx="14">
                  <c:v>207.285283844308</c:v>
                </c:pt>
                <c:pt idx="15">
                  <c:v>207.554554337053</c:v>
                </c:pt>
                <c:pt idx="16">
                  <c:v>207.824402749916</c:v>
                </c:pt>
                <c:pt idx="17">
                  <c:v>208.094830852683</c:v>
                </c:pt>
                <c:pt idx="18">
                  <c:v>208.365840422182</c:v>
                </c:pt>
                <c:pt idx="19">
                  <c:v>208.637433242321</c:v>
                </c:pt>
                <c:pt idx="20">
                  <c:v>208.909611104122</c:v>
                </c:pt>
                <c:pt idx="21">
                  <c:v>209.182375805754</c:v>
                </c:pt>
                <c:pt idx="22">
                  <c:v>209.455729152568</c:v>
                </c:pt>
                <c:pt idx="23">
                  <c:v>209.729672957135</c:v>
                </c:pt>
                <c:pt idx="24">
                  <c:v>210.004209039281</c:v>
                </c:pt>
                <c:pt idx="25">
                  <c:v>210.27933922612</c:v>
                </c:pt>
                <c:pt idx="26">
                  <c:v>210.555065352091</c:v>
                </c:pt>
                <c:pt idx="27">
                  <c:v>210.831389258998</c:v>
                </c:pt>
                <c:pt idx="28">
                  <c:v>211.10831279604</c:v>
                </c:pt>
                <c:pt idx="29">
                  <c:v>211.385837819854</c:v>
                </c:pt>
                <c:pt idx="30">
                  <c:v>211.663966194545</c:v>
                </c:pt>
                <c:pt idx="31">
                  <c:v>211.942699791729</c:v>
                </c:pt>
                <c:pt idx="32">
                  <c:v>212.222040490568</c:v>
                </c:pt>
                <c:pt idx="33">
                  <c:v>212.501990177807</c:v>
                </c:pt>
                <c:pt idx="34">
                  <c:v>212.782550747811</c:v>
                </c:pt>
                <c:pt idx="35">
                  <c:v>213.063724102606</c:v>
                </c:pt>
                <c:pt idx="36">
                  <c:v>213.345512151911</c:v>
                </c:pt>
                <c:pt idx="37">
                  <c:v>213.627916813186</c:v>
                </c:pt>
                <c:pt idx="38">
                  <c:v>213.910940011661</c:v>
                </c:pt>
                <c:pt idx="39">
                  <c:v>214.194583680379</c:v>
                </c:pt>
                <c:pt idx="40">
                  <c:v>214.478849760236</c:v>
                </c:pt>
                <c:pt idx="41">
                  <c:v>214.763740200018</c:v>
                </c:pt>
                <c:pt idx="42">
                  <c:v>215.049256956444</c:v>
                </c:pt>
                <c:pt idx="43">
                  <c:v>215.335401994199</c:v>
                </c:pt>
                <c:pt idx="44">
                  <c:v>215.622177285981</c:v>
                </c:pt>
                <c:pt idx="45">
                  <c:v>215.90958481254</c:v>
                </c:pt>
                <c:pt idx="46">
                  <c:v>216.197626562712</c:v>
                </c:pt>
                <c:pt idx="47">
                  <c:v>216.486304533469</c:v>
                </c:pt>
                <c:pt idx="48">
                  <c:v>216.775620729953</c:v>
                </c:pt>
                <c:pt idx="49">
                  <c:v>217.065577165521</c:v>
                </c:pt>
                <c:pt idx="50">
                  <c:v>217.356175861785</c:v>
                </c:pt>
                <c:pt idx="51">
                  <c:v>217.647418848652</c:v>
                </c:pt>
                <c:pt idx="52">
                  <c:v>217.939308164369</c:v>
                </c:pt>
                <c:pt idx="53">
                  <c:v>218.231845855565</c:v>
                </c:pt>
                <c:pt idx="54">
                  <c:v>218.525033977291</c:v>
                </c:pt>
                <c:pt idx="55">
                  <c:v>218.818874593063</c:v>
                </c:pt>
                <c:pt idx="56">
                  <c:v>219.113369774907</c:v>
                </c:pt>
                <c:pt idx="57">
                  <c:v>219.4085216034</c:v>
                </c:pt>
                <c:pt idx="58">
                  <c:v>219.704332167717</c:v>
                </c:pt>
                <c:pt idx="59">
                  <c:v>220.00080356567</c:v>
                </c:pt>
                <c:pt idx="60">
                  <c:v>220.297937903754</c:v>
                </c:pt>
                <c:pt idx="61">
                  <c:v>220.595737297192</c:v>
                </c:pt>
                <c:pt idx="62">
                  <c:v>220.894203869981</c:v>
                </c:pt>
                <c:pt idx="63">
                  <c:v>221.19333975493</c:v>
                </c:pt>
                <c:pt idx="64">
                  <c:v>221.493147093716</c:v>
                </c:pt>
                <c:pt idx="65">
                  <c:v>221.793628036917</c:v>
                </c:pt>
                <c:pt idx="66">
                  <c:v>222.094784744067</c:v>
                </c:pt>
                <c:pt idx="67">
                  <c:v>222.396619383699</c:v>
                </c:pt>
                <c:pt idx="68">
                  <c:v>222.69913413339</c:v>
                </c:pt>
                <c:pt idx="69">
                  <c:v>223.002331179807</c:v>
                </c:pt>
                <c:pt idx="70">
                  <c:v>223.306212718757</c:v>
                </c:pt>
                <c:pt idx="71">
                  <c:v>223.61078095523</c:v>
                </c:pt>
                <c:pt idx="72">
                  <c:v>223.91603810345</c:v>
                </c:pt>
                <c:pt idx="73">
                  <c:v>224.221986386919</c:v>
                </c:pt>
                <c:pt idx="74">
                  <c:v>224.528628038469</c:v>
                </c:pt>
                <c:pt idx="75">
                  <c:v>224.835965300306</c:v>
                </c:pt>
                <c:pt idx="76">
                  <c:v>225.144000424061</c:v>
                </c:pt>
                <c:pt idx="77">
                  <c:v>225.452735670838</c:v>
                </c:pt>
                <c:pt idx="78">
                  <c:v>225.762173311263</c:v>
                </c:pt>
                <c:pt idx="79">
                  <c:v>226.072315625535</c:v>
                </c:pt>
                <c:pt idx="80">
                  <c:v>226.383164903472</c:v>
                </c:pt>
                <c:pt idx="81">
                  <c:v>226.694723444564</c:v>
                </c:pt>
                <c:pt idx="82">
                  <c:v>227.006993558022</c:v>
                </c:pt>
                <c:pt idx="83">
                  <c:v>227.319977562832</c:v>
                </c:pt>
                <c:pt idx="84">
                  <c:v>227.633677787799</c:v>
                </c:pt>
                <c:pt idx="85">
                  <c:v>227.948096571605</c:v>
                </c:pt>
                <c:pt idx="86">
                  <c:v>228.263236262856</c:v>
                </c:pt>
                <c:pt idx="87">
                  <c:v>228.579099220136</c:v>
                </c:pt>
                <c:pt idx="88">
                  <c:v>228.89568781206</c:v>
                </c:pt>
                <c:pt idx="89">
                  <c:v>229.213004417323</c:v>
                </c:pt>
                <c:pt idx="90">
                  <c:v>229.531051424759</c:v>
                </c:pt>
                <c:pt idx="91">
                  <c:v>229.849831233385</c:v>
                </c:pt>
                <c:pt idx="92">
                  <c:v>230.169346252465</c:v>
                </c:pt>
                <c:pt idx="93">
                  <c:v>230.489598901555</c:v>
                </c:pt>
                <c:pt idx="94">
                  <c:v>230.810591610562</c:v>
                </c:pt>
                <c:pt idx="95">
                  <c:v>231.132326819798</c:v>
                </c:pt>
                <c:pt idx="96">
                  <c:v>231.454806980034</c:v>
                </c:pt>
                <c:pt idx="97">
                  <c:v>231.778034552553</c:v>
                </c:pt>
                <c:pt idx="98">
                  <c:v>232.102012009211</c:v>
                </c:pt>
                <c:pt idx="99">
                  <c:v>232.426741832487</c:v>
                </c:pt>
                <c:pt idx="100">
                  <c:v>232.752226515546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Gasdruckfeder!$M$1</c:f>
              <c:strCache>
                <c:ptCount val="1"/>
                <c:pt idx="0">
                  <c:v>20,5 bar, langsame Einfederung, c = 0,5 N/mm</c:v>
                </c:pt>
              </c:strCache>
            </c:strRef>
          </c:tx>
          <c:spPr>
            <a:solidFill>
              <a:srgbClr val="800080"/>
            </a:solidFill>
            <a:ln w="25200">
              <a:solidFill>
                <a:srgbClr val="800080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trike="noStrike" u="none">
                    <a:uFillTx/>
                    <a:latin typeface="Arial"/>
                  </a:defRPr>
                </a:pPr>
              </a:p>
            </c:txPr>
            <c:showLegendKey val="0"/>
            <c:showVal val="0"/>
            <c:showCatName val="0"/>
            <c:showSerName val="0"/>
            <c:showPercent val="0"/>
            <c:separator> </c:separator>
            <c:showLeaderLines val="1"/>
            <c:leaderLines>
              <c:spPr>
                <a:ln w="25200">
                  <a:solidFill>
                    <a:srgbClr val="000000"/>
                  </a:solidFill>
                </a:ln>
              </c:spPr>
            </c:leaderLines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Gasdruckfeder!$F$8:$F$108</c:f>
              <c:numCache>
                <c:formatCode>General</c:formatCode>
                <c:ptCount val="101"/>
                <c:pt idx="0">
                  <c:v>0</c:v>
                </c:pt>
                <c:pt idx="1">
                  <c:v>0.5</c:v>
                </c:pt>
                <c:pt idx="2">
                  <c:v>1</c:v>
                </c:pt>
                <c:pt idx="3">
                  <c:v>1.5</c:v>
                </c:pt>
                <c:pt idx="4">
                  <c:v>2</c:v>
                </c:pt>
                <c:pt idx="5">
                  <c:v>2.5</c:v>
                </c:pt>
                <c:pt idx="6">
                  <c:v>3</c:v>
                </c:pt>
                <c:pt idx="7">
                  <c:v>3.5</c:v>
                </c:pt>
                <c:pt idx="8">
                  <c:v>4</c:v>
                </c:pt>
                <c:pt idx="9">
                  <c:v>4.5</c:v>
                </c:pt>
                <c:pt idx="10">
                  <c:v>5</c:v>
                </c:pt>
                <c:pt idx="11">
                  <c:v>5.5</c:v>
                </c:pt>
                <c:pt idx="12">
                  <c:v>6</c:v>
                </c:pt>
                <c:pt idx="13">
                  <c:v>6.5</c:v>
                </c:pt>
                <c:pt idx="14">
                  <c:v>7</c:v>
                </c:pt>
                <c:pt idx="15">
                  <c:v>7.5</c:v>
                </c:pt>
                <c:pt idx="16">
                  <c:v>8</c:v>
                </c:pt>
                <c:pt idx="17">
                  <c:v>8.5</c:v>
                </c:pt>
                <c:pt idx="18">
                  <c:v>9</c:v>
                </c:pt>
                <c:pt idx="19">
                  <c:v>9.5</c:v>
                </c:pt>
                <c:pt idx="20">
                  <c:v>10</c:v>
                </c:pt>
                <c:pt idx="21">
                  <c:v>10.5</c:v>
                </c:pt>
                <c:pt idx="22">
                  <c:v>11</c:v>
                </c:pt>
                <c:pt idx="23">
                  <c:v>11.5</c:v>
                </c:pt>
                <c:pt idx="24">
                  <c:v>12</c:v>
                </c:pt>
                <c:pt idx="25">
                  <c:v>12.5</c:v>
                </c:pt>
                <c:pt idx="26">
                  <c:v>13</c:v>
                </c:pt>
                <c:pt idx="27">
                  <c:v>13.5</c:v>
                </c:pt>
                <c:pt idx="28">
                  <c:v>14</c:v>
                </c:pt>
                <c:pt idx="29">
                  <c:v>14.5</c:v>
                </c:pt>
                <c:pt idx="30">
                  <c:v>15</c:v>
                </c:pt>
                <c:pt idx="31">
                  <c:v>15.5</c:v>
                </c:pt>
                <c:pt idx="32">
                  <c:v>16</c:v>
                </c:pt>
                <c:pt idx="33">
                  <c:v>16.5</c:v>
                </c:pt>
                <c:pt idx="34">
                  <c:v>17</c:v>
                </c:pt>
                <c:pt idx="35">
                  <c:v>17.5</c:v>
                </c:pt>
                <c:pt idx="36">
                  <c:v>18</c:v>
                </c:pt>
                <c:pt idx="37">
                  <c:v>18.5</c:v>
                </c:pt>
                <c:pt idx="38">
                  <c:v>19</c:v>
                </c:pt>
                <c:pt idx="39">
                  <c:v>19.5</c:v>
                </c:pt>
                <c:pt idx="40">
                  <c:v>20</c:v>
                </c:pt>
                <c:pt idx="41">
                  <c:v>20.5</c:v>
                </c:pt>
                <c:pt idx="42">
                  <c:v>21</c:v>
                </c:pt>
                <c:pt idx="43">
                  <c:v>21.5</c:v>
                </c:pt>
                <c:pt idx="44">
                  <c:v>22</c:v>
                </c:pt>
                <c:pt idx="45">
                  <c:v>22.5</c:v>
                </c:pt>
                <c:pt idx="46">
                  <c:v>23</c:v>
                </c:pt>
                <c:pt idx="47">
                  <c:v>23.5</c:v>
                </c:pt>
                <c:pt idx="48">
                  <c:v>24</c:v>
                </c:pt>
                <c:pt idx="49">
                  <c:v>24.5</c:v>
                </c:pt>
                <c:pt idx="50">
                  <c:v>25</c:v>
                </c:pt>
                <c:pt idx="51">
                  <c:v>25.5</c:v>
                </c:pt>
                <c:pt idx="52">
                  <c:v>26</c:v>
                </c:pt>
                <c:pt idx="53">
                  <c:v>26.5</c:v>
                </c:pt>
                <c:pt idx="54">
                  <c:v>27</c:v>
                </c:pt>
                <c:pt idx="55">
                  <c:v>27.5</c:v>
                </c:pt>
                <c:pt idx="56">
                  <c:v>28</c:v>
                </c:pt>
                <c:pt idx="57">
                  <c:v>28.5</c:v>
                </c:pt>
                <c:pt idx="58">
                  <c:v>29</c:v>
                </c:pt>
                <c:pt idx="59">
                  <c:v>29.5</c:v>
                </c:pt>
                <c:pt idx="60">
                  <c:v>30</c:v>
                </c:pt>
                <c:pt idx="61">
                  <c:v>30.5</c:v>
                </c:pt>
                <c:pt idx="62">
                  <c:v>31</c:v>
                </c:pt>
                <c:pt idx="63">
                  <c:v>31.5</c:v>
                </c:pt>
                <c:pt idx="64">
                  <c:v>32</c:v>
                </c:pt>
                <c:pt idx="65">
                  <c:v>32.5</c:v>
                </c:pt>
                <c:pt idx="66">
                  <c:v>33</c:v>
                </c:pt>
                <c:pt idx="67">
                  <c:v>33.5</c:v>
                </c:pt>
                <c:pt idx="68">
                  <c:v>34</c:v>
                </c:pt>
                <c:pt idx="69">
                  <c:v>34.5</c:v>
                </c:pt>
                <c:pt idx="70">
                  <c:v>35</c:v>
                </c:pt>
                <c:pt idx="71">
                  <c:v>35.5</c:v>
                </c:pt>
                <c:pt idx="72">
                  <c:v>36</c:v>
                </c:pt>
                <c:pt idx="73">
                  <c:v>36.5</c:v>
                </c:pt>
                <c:pt idx="74">
                  <c:v>37</c:v>
                </c:pt>
                <c:pt idx="75">
                  <c:v>37.5</c:v>
                </c:pt>
                <c:pt idx="76">
                  <c:v>38</c:v>
                </c:pt>
                <c:pt idx="77">
                  <c:v>38.5</c:v>
                </c:pt>
                <c:pt idx="78">
                  <c:v>39</c:v>
                </c:pt>
                <c:pt idx="79">
                  <c:v>39.5</c:v>
                </c:pt>
                <c:pt idx="80">
                  <c:v>40</c:v>
                </c:pt>
                <c:pt idx="81">
                  <c:v>40.5</c:v>
                </c:pt>
                <c:pt idx="82">
                  <c:v>41</c:v>
                </c:pt>
                <c:pt idx="83">
                  <c:v>41.5</c:v>
                </c:pt>
                <c:pt idx="84">
                  <c:v>42</c:v>
                </c:pt>
                <c:pt idx="85">
                  <c:v>42.5</c:v>
                </c:pt>
                <c:pt idx="86">
                  <c:v>43</c:v>
                </c:pt>
                <c:pt idx="87">
                  <c:v>43.5</c:v>
                </c:pt>
                <c:pt idx="88">
                  <c:v>44</c:v>
                </c:pt>
                <c:pt idx="89">
                  <c:v>44.5</c:v>
                </c:pt>
                <c:pt idx="90">
                  <c:v>45</c:v>
                </c:pt>
                <c:pt idx="91">
                  <c:v>45.5</c:v>
                </c:pt>
                <c:pt idx="92">
                  <c:v>46</c:v>
                </c:pt>
                <c:pt idx="93">
                  <c:v>46.5</c:v>
                </c:pt>
                <c:pt idx="94">
                  <c:v>47</c:v>
                </c:pt>
                <c:pt idx="95">
                  <c:v>47.5</c:v>
                </c:pt>
                <c:pt idx="96">
                  <c:v>48</c:v>
                </c:pt>
                <c:pt idx="97">
                  <c:v>48.5</c:v>
                </c:pt>
                <c:pt idx="98">
                  <c:v>49</c:v>
                </c:pt>
                <c:pt idx="99">
                  <c:v>49.5</c:v>
                </c:pt>
                <c:pt idx="100">
                  <c:v>50</c:v>
                </c:pt>
              </c:numCache>
            </c:numRef>
          </c:xVal>
          <c:yVal>
            <c:numRef>
              <c:f>Gasdruckfeder!$H$8:$H$108</c:f>
              <c:numCache>
                <c:formatCode>0</c:formatCode>
                <c:ptCount val="101"/>
                <c:pt idx="0">
                  <c:v>231.849537834927</c:v>
                </c:pt>
                <c:pt idx="1">
                  <c:v>232.068578315608</c:v>
                </c:pt>
                <c:pt idx="2">
                  <c:v>232.288013780126</c:v>
                </c:pt>
                <c:pt idx="3">
                  <c:v>232.507845297824</c:v>
                </c:pt>
                <c:pt idx="4">
                  <c:v>232.728073941908</c:v>
                </c:pt>
                <c:pt idx="5">
                  <c:v>232.948700789467</c:v>
                </c:pt>
                <c:pt idx="6">
                  <c:v>233.169726921489</c:v>
                </c:pt>
                <c:pt idx="7">
                  <c:v>233.391153422874</c:v>
                </c:pt>
                <c:pt idx="8">
                  <c:v>233.612981382462</c:v>
                </c:pt>
                <c:pt idx="9">
                  <c:v>233.835211893039</c:v>
                </c:pt>
                <c:pt idx="10">
                  <c:v>234.057846051365</c:v>
                </c:pt>
                <c:pt idx="11">
                  <c:v>234.280884958187</c:v>
                </c:pt>
                <c:pt idx="12">
                  <c:v>234.504329718255</c:v>
                </c:pt>
                <c:pt idx="13">
                  <c:v>234.728181440348</c:v>
                </c:pt>
                <c:pt idx="14">
                  <c:v>234.952441237283</c:v>
                </c:pt>
                <c:pt idx="15">
                  <c:v>235.177110225941</c:v>
                </c:pt>
                <c:pt idx="16">
                  <c:v>235.402189527282</c:v>
                </c:pt>
                <c:pt idx="17">
                  <c:v>235.627680266362</c:v>
                </c:pt>
                <c:pt idx="18">
                  <c:v>235.853583572356</c:v>
                </c:pt>
                <c:pt idx="19">
                  <c:v>236.079900578575</c:v>
                </c:pt>
                <c:pt idx="20">
                  <c:v>236.306632422484</c:v>
                </c:pt>
                <c:pt idx="21">
                  <c:v>236.533780245721</c:v>
                </c:pt>
                <c:pt idx="22">
                  <c:v>236.761345194118</c:v>
                </c:pt>
                <c:pt idx="23">
                  <c:v>236.989328417719</c:v>
                </c:pt>
                <c:pt idx="24">
                  <c:v>237.217731070799</c:v>
                </c:pt>
                <c:pt idx="25">
                  <c:v>237.446554311885</c:v>
                </c:pt>
                <c:pt idx="26">
                  <c:v>237.675799303773</c:v>
                </c:pt>
                <c:pt idx="27">
                  <c:v>237.905467213552</c:v>
                </c:pt>
                <c:pt idx="28">
                  <c:v>238.135559212618</c:v>
                </c:pt>
                <c:pt idx="29">
                  <c:v>238.3660764767</c:v>
                </c:pt>
                <c:pt idx="30">
                  <c:v>238.597020185874</c:v>
                </c:pt>
                <c:pt idx="31">
                  <c:v>238.828391524589</c:v>
                </c:pt>
                <c:pt idx="32">
                  <c:v>239.060191681683</c:v>
                </c:pt>
                <c:pt idx="33">
                  <c:v>239.292421850406</c:v>
                </c:pt>
                <c:pt idx="34">
                  <c:v>239.525083228436</c:v>
                </c:pt>
                <c:pt idx="35">
                  <c:v>239.758177017908</c:v>
                </c:pt>
                <c:pt idx="36">
                  <c:v>239.991704425425</c:v>
                </c:pt>
                <c:pt idx="37">
                  <c:v>240.225666662087</c:v>
                </c:pt>
                <c:pt idx="38">
                  <c:v>240.460064943505</c:v>
                </c:pt>
                <c:pt idx="39">
                  <c:v>240.694900489827</c:v>
                </c:pt>
                <c:pt idx="40">
                  <c:v>240.930174525759</c:v>
                </c:pt>
                <c:pt idx="41">
                  <c:v>241.165888280583</c:v>
                </c:pt>
                <c:pt idx="42">
                  <c:v>241.40204298818</c:v>
                </c:pt>
                <c:pt idx="43">
                  <c:v>241.638639887054</c:v>
                </c:pt>
                <c:pt idx="44">
                  <c:v>241.875680220348</c:v>
                </c:pt>
                <c:pt idx="45">
                  <c:v>242.113165235873</c:v>
                </c:pt>
                <c:pt idx="46">
                  <c:v>242.351096186123</c:v>
                </c:pt>
                <c:pt idx="47">
                  <c:v>242.589474328303</c:v>
                </c:pt>
                <c:pt idx="48">
                  <c:v>242.828300924345</c:v>
                </c:pt>
                <c:pt idx="49">
                  <c:v>243.067577240936</c:v>
                </c:pt>
                <c:pt idx="50">
                  <c:v>243.307304549538</c:v>
                </c:pt>
                <c:pt idx="51">
                  <c:v>243.547484126408</c:v>
                </c:pt>
                <c:pt idx="52">
                  <c:v>243.788117252626</c:v>
                </c:pt>
                <c:pt idx="53">
                  <c:v>244.029205214114</c:v>
                </c:pt>
                <c:pt idx="54">
                  <c:v>244.270749301659</c:v>
                </c:pt>
                <c:pt idx="55">
                  <c:v>244.512750810938</c:v>
                </c:pt>
                <c:pt idx="56">
                  <c:v>244.755211042538</c:v>
                </c:pt>
                <c:pt idx="57">
                  <c:v>244.998131301983</c:v>
                </c:pt>
                <c:pt idx="58">
                  <c:v>245.241512899757</c:v>
                </c:pt>
                <c:pt idx="59">
                  <c:v>245.485357151322</c:v>
                </c:pt>
                <c:pt idx="60">
                  <c:v>245.729665377151</c:v>
                </c:pt>
                <c:pt idx="61">
                  <c:v>245.974438902743</c:v>
                </c:pt>
                <c:pt idx="62">
                  <c:v>246.219679058653</c:v>
                </c:pt>
                <c:pt idx="63">
                  <c:v>246.465387180513</c:v>
                </c:pt>
                <c:pt idx="64">
                  <c:v>246.711564609057</c:v>
                </c:pt>
                <c:pt idx="65">
                  <c:v>246.958212690146</c:v>
                </c:pt>
                <c:pt idx="66">
                  <c:v>247.205332774793</c:v>
                </c:pt>
                <c:pt idx="67">
                  <c:v>247.452926219185</c:v>
                </c:pt>
                <c:pt idx="68">
                  <c:v>247.70099438471</c:v>
                </c:pt>
                <c:pt idx="69">
                  <c:v>247.949538637982</c:v>
                </c:pt>
                <c:pt idx="70">
                  <c:v>248.198560350865</c:v>
                </c:pt>
                <c:pt idx="71">
                  <c:v>248.448060900501</c:v>
                </c:pt>
                <c:pt idx="72">
                  <c:v>248.698041669329</c:v>
                </c:pt>
                <c:pt idx="73">
                  <c:v>248.948504045118</c:v>
                </c:pt>
                <c:pt idx="74">
                  <c:v>249.199449420989</c:v>
                </c:pt>
                <c:pt idx="75">
                  <c:v>249.450879195441</c:v>
                </c:pt>
                <c:pt idx="76">
                  <c:v>249.702794772377</c:v>
                </c:pt>
                <c:pt idx="77">
                  <c:v>249.955197561131</c:v>
                </c:pt>
                <c:pt idx="78">
                  <c:v>250.208088976492</c:v>
                </c:pt>
                <c:pt idx="79">
                  <c:v>250.461470438734</c:v>
                </c:pt>
                <c:pt idx="80">
                  <c:v>250.715343373639</c:v>
                </c:pt>
                <c:pt idx="81">
                  <c:v>250.969709212528</c:v>
                </c:pt>
                <c:pt idx="82">
                  <c:v>251.224569392283</c:v>
                </c:pt>
                <c:pt idx="83">
                  <c:v>251.479925355377</c:v>
                </c:pt>
                <c:pt idx="84">
                  <c:v>251.7357785499</c:v>
                </c:pt>
                <c:pt idx="85">
                  <c:v>251.992130429589</c:v>
                </c:pt>
                <c:pt idx="86">
                  <c:v>252.248982453851</c:v>
                </c:pt>
                <c:pt idx="87">
                  <c:v>252.506336087795</c:v>
                </c:pt>
                <c:pt idx="88">
                  <c:v>252.764192802257</c:v>
                </c:pt>
                <c:pt idx="89">
                  <c:v>253.02255407383</c:v>
                </c:pt>
                <c:pt idx="90">
                  <c:v>253.28142138489</c:v>
                </c:pt>
                <c:pt idx="91">
                  <c:v>253.540796223626</c:v>
                </c:pt>
                <c:pt idx="92">
                  <c:v>253.80068008407</c:v>
                </c:pt>
                <c:pt idx="93">
                  <c:v>254.061074466121</c:v>
                </c:pt>
                <c:pt idx="94">
                  <c:v>254.321980875578</c:v>
                </c:pt>
                <c:pt idx="95">
                  <c:v>254.583400824168</c:v>
                </c:pt>
                <c:pt idx="96">
                  <c:v>254.845335829575</c:v>
                </c:pt>
                <c:pt idx="97">
                  <c:v>255.107787415467</c:v>
                </c:pt>
                <c:pt idx="98">
                  <c:v>255.370757111532</c:v>
                </c:pt>
                <c:pt idx="99">
                  <c:v>255.634246453499</c:v>
                </c:pt>
                <c:pt idx="100">
                  <c:v>255.898256983176</c:v>
                </c:pt>
              </c:numCache>
            </c:numRef>
          </c:yVal>
          <c:smooth val="1"/>
        </c:ser>
        <c:ser>
          <c:idx val="3"/>
          <c:order val="3"/>
          <c:tx>
            <c:strRef>
              <c:f>Gasdruckfeder!$N$1</c:f>
              <c:strCache>
                <c:ptCount val="1"/>
                <c:pt idx="0">
                  <c:v>20,5 bar, schnelle Einfederung, c = 0,7 N/mm</c:v>
                </c:pt>
              </c:strCache>
            </c:strRef>
          </c:tx>
          <c:spPr>
            <a:solidFill>
              <a:srgbClr val="ff0000"/>
            </a:solidFill>
            <a:ln w="25200">
              <a:solidFill>
                <a:srgbClr val="ff0000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trike="noStrike" u="none">
                    <a:uFillTx/>
                    <a:latin typeface="Arial"/>
                  </a:defRPr>
                </a:pPr>
              </a:p>
            </c:txPr>
            <c:showLegendKey val="0"/>
            <c:showVal val="0"/>
            <c:showCatName val="0"/>
            <c:showSerName val="0"/>
            <c:showPercent val="0"/>
            <c:separator> </c:separator>
            <c:showLeaderLines val="1"/>
            <c:leaderLines>
              <c:spPr>
                <a:ln w="25200">
                  <a:solidFill>
                    <a:srgbClr val="000000"/>
                  </a:solidFill>
                </a:ln>
              </c:spPr>
            </c:leaderLines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Gasdruckfeder!$F$8:$F$108</c:f>
              <c:numCache>
                <c:formatCode>General</c:formatCode>
                <c:ptCount val="101"/>
                <c:pt idx="0">
                  <c:v>0</c:v>
                </c:pt>
                <c:pt idx="1">
                  <c:v>0.5</c:v>
                </c:pt>
                <c:pt idx="2">
                  <c:v>1</c:v>
                </c:pt>
                <c:pt idx="3">
                  <c:v>1.5</c:v>
                </c:pt>
                <c:pt idx="4">
                  <c:v>2</c:v>
                </c:pt>
                <c:pt idx="5">
                  <c:v>2.5</c:v>
                </c:pt>
                <c:pt idx="6">
                  <c:v>3</c:v>
                </c:pt>
                <c:pt idx="7">
                  <c:v>3.5</c:v>
                </c:pt>
                <c:pt idx="8">
                  <c:v>4</c:v>
                </c:pt>
                <c:pt idx="9">
                  <c:v>4.5</c:v>
                </c:pt>
                <c:pt idx="10">
                  <c:v>5</c:v>
                </c:pt>
                <c:pt idx="11">
                  <c:v>5.5</c:v>
                </c:pt>
                <c:pt idx="12">
                  <c:v>6</c:v>
                </c:pt>
                <c:pt idx="13">
                  <c:v>6.5</c:v>
                </c:pt>
                <c:pt idx="14">
                  <c:v>7</c:v>
                </c:pt>
                <c:pt idx="15">
                  <c:v>7.5</c:v>
                </c:pt>
                <c:pt idx="16">
                  <c:v>8</c:v>
                </c:pt>
                <c:pt idx="17">
                  <c:v>8.5</c:v>
                </c:pt>
                <c:pt idx="18">
                  <c:v>9</c:v>
                </c:pt>
                <c:pt idx="19">
                  <c:v>9.5</c:v>
                </c:pt>
                <c:pt idx="20">
                  <c:v>10</c:v>
                </c:pt>
                <c:pt idx="21">
                  <c:v>10.5</c:v>
                </c:pt>
                <c:pt idx="22">
                  <c:v>11</c:v>
                </c:pt>
                <c:pt idx="23">
                  <c:v>11.5</c:v>
                </c:pt>
                <c:pt idx="24">
                  <c:v>12</c:v>
                </c:pt>
                <c:pt idx="25">
                  <c:v>12.5</c:v>
                </c:pt>
                <c:pt idx="26">
                  <c:v>13</c:v>
                </c:pt>
                <c:pt idx="27">
                  <c:v>13.5</c:v>
                </c:pt>
                <c:pt idx="28">
                  <c:v>14</c:v>
                </c:pt>
                <c:pt idx="29">
                  <c:v>14.5</c:v>
                </c:pt>
                <c:pt idx="30">
                  <c:v>15</c:v>
                </c:pt>
                <c:pt idx="31">
                  <c:v>15.5</c:v>
                </c:pt>
                <c:pt idx="32">
                  <c:v>16</c:v>
                </c:pt>
                <c:pt idx="33">
                  <c:v>16.5</c:v>
                </c:pt>
                <c:pt idx="34">
                  <c:v>17</c:v>
                </c:pt>
                <c:pt idx="35">
                  <c:v>17.5</c:v>
                </c:pt>
                <c:pt idx="36">
                  <c:v>18</c:v>
                </c:pt>
                <c:pt idx="37">
                  <c:v>18.5</c:v>
                </c:pt>
                <c:pt idx="38">
                  <c:v>19</c:v>
                </c:pt>
                <c:pt idx="39">
                  <c:v>19.5</c:v>
                </c:pt>
                <c:pt idx="40">
                  <c:v>20</c:v>
                </c:pt>
                <c:pt idx="41">
                  <c:v>20.5</c:v>
                </c:pt>
                <c:pt idx="42">
                  <c:v>21</c:v>
                </c:pt>
                <c:pt idx="43">
                  <c:v>21.5</c:v>
                </c:pt>
                <c:pt idx="44">
                  <c:v>22</c:v>
                </c:pt>
                <c:pt idx="45">
                  <c:v>22.5</c:v>
                </c:pt>
                <c:pt idx="46">
                  <c:v>23</c:v>
                </c:pt>
                <c:pt idx="47">
                  <c:v>23.5</c:v>
                </c:pt>
                <c:pt idx="48">
                  <c:v>24</c:v>
                </c:pt>
                <c:pt idx="49">
                  <c:v>24.5</c:v>
                </c:pt>
                <c:pt idx="50">
                  <c:v>25</c:v>
                </c:pt>
                <c:pt idx="51">
                  <c:v>25.5</c:v>
                </c:pt>
                <c:pt idx="52">
                  <c:v>26</c:v>
                </c:pt>
                <c:pt idx="53">
                  <c:v>26.5</c:v>
                </c:pt>
                <c:pt idx="54">
                  <c:v>27</c:v>
                </c:pt>
                <c:pt idx="55">
                  <c:v>27.5</c:v>
                </c:pt>
                <c:pt idx="56">
                  <c:v>28</c:v>
                </c:pt>
                <c:pt idx="57">
                  <c:v>28.5</c:v>
                </c:pt>
                <c:pt idx="58">
                  <c:v>29</c:v>
                </c:pt>
                <c:pt idx="59">
                  <c:v>29.5</c:v>
                </c:pt>
                <c:pt idx="60">
                  <c:v>30</c:v>
                </c:pt>
                <c:pt idx="61">
                  <c:v>30.5</c:v>
                </c:pt>
                <c:pt idx="62">
                  <c:v>31</c:v>
                </c:pt>
                <c:pt idx="63">
                  <c:v>31.5</c:v>
                </c:pt>
                <c:pt idx="64">
                  <c:v>32</c:v>
                </c:pt>
                <c:pt idx="65">
                  <c:v>32.5</c:v>
                </c:pt>
                <c:pt idx="66">
                  <c:v>33</c:v>
                </c:pt>
                <c:pt idx="67">
                  <c:v>33.5</c:v>
                </c:pt>
                <c:pt idx="68">
                  <c:v>34</c:v>
                </c:pt>
                <c:pt idx="69">
                  <c:v>34.5</c:v>
                </c:pt>
                <c:pt idx="70">
                  <c:v>35</c:v>
                </c:pt>
                <c:pt idx="71">
                  <c:v>35.5</c:v>
                </c:pt>
                <c:pt idx="72">
                  <c:v>36</c:v>
                </c:pt>
                <c:pt idx="73">
                  <c:v>36.5</c:v>
                </c:pt>
                <c:pt idx="74">
                  <c:v>37</c:v>
                </c:pt>
                <c:pt idx="75">
                  <c:v>37.5</c:v>
                </c:pt>
                <c:pt idx="76">
                  <c:v>38</c:v>
                </c:pt>
                <c:pt idx="77">
                  <c:v>38.5</c:v>
                </c:pt>
                <c:pt idx="78">
                  <c:v>39</c:v>
                </c:pt>
                <c:pt idx="79">
                  <c:v>39.5</c:v>
                </c:pt>
                <c:pt idx="80">
                  <c:v>40</c:v>
                </c:pt>
                <c:pt idx="81">
                  <c:v>40.5</c:v>
                </c:pt>
                <c:pt idx="82">
                  <c:v>41</c:v>
                </c:pt>
                <c:pt idx="83">
                  <c:v>41.5</c:v>
                </c:pt>
                <c:pt idx="84">
                  <c:v>42</c:v>
                </c:pt>
                <c:pt idx="85">
                  <c:v>42.5</c:v>
                </c:pt>
                <c:pt idx="86">
                  <c:v>43</c:v>
                </c:pt>
                <c:pt idx="87">
                  <c:v>43.5</c:v>
                </c:pt>
                <c:pt idx="88">
                  <c:v>44</c:v>
                </c:pt>
                <c:pt idx="89">
                  <c:v>44.5</c:v>
                </c:pt>
                <c:pt idx="90">
                  <c:v>45</c:v>
                </c:pt>
                <c:pt idx="91">
                  <c:v>45.5</c:v>
                </c:pt>
                <c:pt idx="92">
                  <c:v>46</c:v>
                </c:pt>
                <c:pt idx="93">
                  <c:v>46.5</c:v>
                </c:pt>
                <c:pt idx="94">
                  <c:v>47</c:v>
                </c:pt>
                <c:pt idx="95">
                  <c:v>47.5</c:v>
                </c:pt>
                <c:pt idx="96">
                  <c:v>48</c:v>
                </c:pt>
                <c:pt idx="97">
                  <c:v>48.5</c:v>
                </c:pt>
                <c:pt idx="98">
                  <c:v>49</c:v>
                </c:pt>
                <c:pt idx="99">
                  <c:v>49.5</c:v>
                </c:pt>
                <c:pt idx="100">
                  <c:v>50</c:v>
                </c:pt>
              </c:numCache>
            </c:numRef>
          </c:xVal>
          <c:yVal>
            <c:numRef>
              <c:f>Gasdruckfeder!$J$8:$J$108</c:f>
              <c:numCache>
                <c:formatCode>0</c:formatCode>
                <c:ptCount val="101"/>
                <c:pt idx="0">
                  <c:v>231.849537834927</c:v>
                </c:pt>
                <c:pt idx="1">
                  <c:v>232.145289090188</c:v>
                </c:pt>
                <c:pt idx="2">
                  <c:v>232.44166708615</c:v>
                </c:pt>
                <c:pt idx="3">
                  <c:v>232.73867371785</c:v>
                </c:pt>
                <c:pt idx="4">
                  <c:v>233.036310887773</c:v>
                </c:pt>
                <c:pt idx="5">
                  <c:v>233.334580505888</c:v>
                </c:pt>
                <c:pt idx="6">
                  <c:v>233.633484489682</c:v>
                </c:pt>
                <c:pt idx="7">
                  <c:v>233.933024764199</c:v>
                </c:pt>
                <c:pt idx="8">
                  <c:v>234.233203262073</c:v>
                </c:pt>
                <c:pt idx="9">
                  <c:v>234.534021923571</c:v>
                </c:pt>
                <c:pt idx="10">
                  <c:v>234.835482696623</c:v>
                </c:pt>
                <c:pt idx="11">
                  <c:v>235.137587536865</c:v>
                </c:pt>
                <c:pt idx="12">
                  <c:v>235.440338407671</c:v>
                </c:pt>
                <c:pt idx="13">
                  <c:v>235.743737280199</c:v>
                </c:pt>
                <c:pt idx="14">
                  <c:v>236.047786133418</c:v>
                </c:pt>
                <c:pt idx="15">
                  <c:v>236.352486954156</c:v>
                </c:pt>
                <c:pt idx="16">
                  <c:v>236.657841737132</c:v>
                </c:pt>
                <c:pt idx="17">
                  <c:v>236.963852484999</c:v>
                </c:pt>
                <c:pt idx="18">
                  <c:v>237.27052120838</c:v>
                </c:pt>
                <c:pt idx="19">
                  <c:v>237.577849925906</c:v>
                </c:pt>
                <c:pt idx="20">
                  <c:v>237.88584066426</c:v>
                </c:pt>
                <c:pt idx="21">
                  <c:v>238.194495458211</c:v>
                </c:pt>
                <c:pt idx="22">
                  <c:v>238.503816350659</c:v>
                </c:pt>
                <c:pt idx="23">
                  <c:v>238.813805392669</c:v>
                </c:pt>
                <c:pt idx="24">
                  <c:v>239.124464643518</c:v>
                </c:pt>
                <c:pt idx="25">
                  <c:v>239.43579617073</c:v>
                </c:pt>
                <c:pt idx="26">
                  <c:v>239.747802050119</c:v>
                </c:pt>
                <c:pt idx="27">
                  <c:v>240.06048436583</c:v>
                </c:pt>
                <c:pt idx="28">
                  <c:v>240.373845210378</c:v>
                </c:pt>
                <c:pt idx="29">
                  <c:v>240.687886684693</c:v>
                </c:pt>
                <c:pt idx="30">
                  <c:v>241.002610898159</c:v>
                </c:pt>
                <c:pt idx="31">
                  <c:v>241.318019968657</c:v>
                </c:pt>
                <c:pt idx="32">
                  <c:v>241.634116022607</c:v>
                </c:pt>
                <c:pt idx="33">
                  <c:v>241.950901195009</c:v>
                </c:pt>
                <c:pt idx="34">
                  <c:v>242.268377629487</c:v>
                </c:pt>
                <c:pt idx="35">
                  <c:v>242.586547478333</c:v>
                </c:pt>
                <c:pt idx="36">
                  <c:v>242.905412902548</c:v>
                </c:pt>
                <c:pt idx="37">
                  <c:v>243.224976071885</c:v>
                </c:pt>
                <c:pt idx="38">
                  <c:v>243.545239164895</c:v>
                </c:pt>
                <c:pt idx="39">
                  <c:v>243.866204368971</c:v>
                </c:pt>
                <c:pt idx="40">
                  <c:v>244.187873880388</c:v>
                </c:pt>
                <c:pt idx="41">
                  <c:v>244.510249904353</c:v>
                </c:pt>
                <c:pt idx="42">
                  <c:v>244.833334655045</c:v>
                </c:pt>
                <c:pt idx="43">
                  <c:v>245.157130355662</c:v>
                </c:pt>
                <c:pt idx="44">
                  <c:v>245.481639238469</c:v>
                </c:pt>
                <c:pt idx="45">
                  <c:v>245.806863544837</c:v>
                </c:pt>
                <c:pt idx="46">
                  <c:v>246.132805525295</c:v>
                </c:pt>
                <c:pt idx="47">
                  <c:v>246.459467439573</c:v>
                </c:pt>
                <c:pt idx="48">
                  <c:v>246.786851556647</c:v>
                </c:pt>
                <c:pt idx="49">
                  <c:v>247.11496015479</c:v>
                </c:pt>
                <c:pt idx="50">
                  <c:v>247.443795521614</c:v>
                </c:pt>
                <c:pt idx="51">
                  <c:v>247.773359954122</c:v>
                </c:pt>
                <c:pt idx="52">
                  <c:v>248.10365575875</c:v>
                </c:pt>
                <c:pt idx="53">
                  <c:v>248.434685251419</c:v>
                </c:pt>
                <c:pt idx="54">
                  <c:v>248.766450757582</c:v>
                </c:pt>
                <c:pt idx="55">
                  <c:v>249.098954612272</c:v>
                </c:pt>
                <c:pt idx="56">
                  <c:v>249.432199160147</c:v>
                </c:pt>
                <c:pt idx="57">
                  <c:v>249.766186755548</c:v>
                </c:pt>
                <c:pt idx="58">
                  <c:v>250.100919762538</c:v>
                </c:pt>
                <c:pt idx="59">
                  <c:v>250.436400554958</c:v>
                </c:pt>
                <c:pt idx="60">
                  <c:v>250.772631516474</c:v>
                </c:pt>
                <c:pt idx="61">
                  <c:v>251.109615040629</c:v>
                </c:pt>
                <c:pt idx="62">
                  <c:v>251.447353530889</c:v>
                </c:pt>
                <c:pt idx="63">
                  <c:v>251.785849400701</c:v>
                </c:pt>
                <c:pt idx="64">
                  <c:v>252.125105073536</c:v>
                </c:pt>
                <c:pt idx="65">
                  <c:v>252.465122982948</c:v>
                </c:pt>
                <c:pt idx="66">
                  <c:v>252.805905572618</c:v>
                </c:pt>
                <c:pt idx="67">
                  <c:v>253.147455296413</c:v>
                </c:pt>
                <c:pt idx="68">
                  <c:v>253.489774618431</c:v>
                </c:pt>
                <c:pt idx="69">
                  <c:v>253.832866013061</c:v>
                </c:pt>
                <c:pt idx="70">
                  <c:v>254.17673196503</c:v>
                </c:pt>
                <c:pt idx="71">
                  <c:v>254.52137496946</c:v>
                </c:pt>
                <c:pt idx="72">
                  <c:v>254.86679753192</c:v>
                </c:pt>
                <c:pt idx="73">
                  <c:v>255.213002168477</c:v>
                </c:pt>
                <c:pt idx="74">
                  <c:v>255.559991405758</c:v>
                </c:pt>
                <c:pt idx="75">
                  <c:v>255.907767780994</c:v>
                </c:pt>
                <c:pt idx="76">
                  <c:v>256.256333842085</c:v>
                </c:pt>
                <c:pt idx="77">
                  <c:v>256.605692147649</c:v>
                </c:pt>
                <c:pt idx="78">
                  <c:v>256.955845267078</c:v>
                </c:pt>
                <c:pt idx="79">
                  <c:v>257.306795780595</c:v>
                </c:pt>
                <c:pt idx="80">
                  <c:v>257.658546279313</c:v>
                </c:pt>
                <c:pt idx="81">
                  <c:v>258.011099365285</c:v>
                </c:pt>
                <c:pt idx="82">
                  <c:v>258.364457651568</c:v>
                </c:pt>
                <c:pt idx="83">
                  <c:v>258.718623762274</c:v>
                </c:pt>
                <c:pt idx="84">
                  <c:v>259.073600332631</c:v>
                </c:pt>
                <c:pt idx="85">
                  <c:v>259.429390009043</c:v>
                </c:pt>
                <c:pt idx="86">
                  <c:v>259.785995449142</c:v>
                </c:pt>
                <c:pt idx="87">
                  <c:v>260.143419321854</c:v>
                </c:pt>
                <c:pt idx="88">
                  <c:v>260.501664307452</c:v>
                </c:pt>
                <c:pt idx="89">
                  <c:v>260.860733097619</c:v>
                </c:pt>
                <c:pt idx="90">
                  <c:v>261.220628395506</c:v>
                </c:pt>
                <c:pt idx="91">
                  <c:v>261.581352915794</c:v>
                </c:pt>
                <c:pt idx="92">
                  <c:v>261.942909384753</c:v>
                </c:pt>
                <c:pt idx="93">
                  <c:v>262.305300540302</c:v>
                </c:pt>
                <c:pt idx="94">
                  <c:v>262.668529132074</c:v>
                </c:pt>
                <c:pt idx="95">
                  <c:v>263.032597921472</c:v>
                </c:pt>
                <c:pt idx="96">
                  <c:v>263.397509681738</c:v>
                </c:pt>
                <c:pt idx="97">
                  <c:v>263.76326719801</c:v>
                </c:pt>
                <c:pt idx="98">
                  <c:v>264.129873267386</c:v>
                </c:pt>
                <c:pt idx="99">
                  <c:v>264.497330698989</c:v>
                </c:pt>
                <c:pt idx="100">
                  <c:v>264.865642314028</c:v>
                </c:pt>
              </c:numCache>
            </c:numRef>
          </c:yVal>
          <c:smooth val="1"/>
        </c:ser>
        <c:axId val="64703623"/>
        <c:axId val="9889000"/>
      </c:scatterChart>
      <c:valAx>
        <c:axId val="64703623"/>
        <c:scaling>
          <c:orientation val="minMax"/>
          <c:max val="50"/>
        </c:scaling>
        <c:delete val="0"/>
        <c:axPos val="b"/>
        <c:majorGridlines>
          <c:spPr>
            <a:ln w="25200">
              <a:solidFill>
                <a:srgbClr val="000000"/>
              </a:solidFill>
              <a:round/>
            </a:ln>
          </c:spPr>
        </c:majorGridlines>
        <c:minorGridlines>
          <c:spPr>
            <a:ln w="0">
              <a:solidFill>
                <a:srgbClr val="000000"/>
              </a:solidFill>
            </a:ln>
          </c:spPr>
        </c:minorGridlines>
        <c:title>
          <c:tx>
            <c:rich>
              <a:bodyPr rot="0"/>
              <a:lstStyle/>
              <a:p>
                <a:pPr>
                  <a:defRPr b="0" sz="1300" strike="noStrike" u="none">
                    <a:uFillTx/>
                    <a:latin typeface="Arial"/>
                  </a:defRPr>
                </a:pPr>
                <a:r>
                  <a:rPr b="1" i="1" sz="1100" strike="noStrike" u="sng">
                    <a:uFillTx/>
                    <a:latin typeface="Times New Roman"/>
                  </a:rPr>
                  <a:t>s</a:t>
                </a:r>
                <a:r>
                  <a:rPr b="0" sz="1100" strike="noStrike" u="sng">
                    <a:uFillTx/>
                    <a:latin typeface="Arial"/>
                  </a:rPr>
                  <a:t/>
                </a:r>
              </a:p>
              <a:p>
                <a:pPr>
                  <a:defRPr b="0" sz="1300" strike="noStrike" u="none">
                    <a:uFillTx/>
                    <a:latin typeface="Arial"/>
                  </a:defRPr>
                </a:pPr>
                <a:r>
                  <a:rPr b="0" sz="1100" strike="noStrike" u="none">
                    <a:uFillTx/>
                    <a:latin typeface="Arial"/>
                  </a:rPr>
                  <a:t>mm</a:t>
                </a:r>
              </a:p>
            </c:rich>
          </c:tx>
          <c:layout>
            <c:manualLayout>
              <c:xMode val="edge"/>
              <c:yMode val="edge"/>
              <c:x val="0.915813316974187"/>
              <c:y val="0.899888847721378"/>
            </c:manualLayout>
          </c:layout>
          <c:overlay val="0"/>
          <c:spPr>
            <a:noFill/>
            <a:ln w="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25200">
            <a:solidFill>
              <a:srgbClr val="000000"/>
            </a:solidFill>
            <a:round/>
          </a:ln>
        </c:spPr>
        <c:txPr>
          <a:bodyPr/>
          <a:lstStyle/>
          <a:p>
            <a:pPr>
              <a:defRPr b="0" sz="1100" strike="noStrike" u="none">
                <a:solidFill>
                  <a:srgbClr val="000000"/>
                </a:solidFill>
                <a:uFillTx/>
                <a:latin typeface="Arial"/>
              </a:defRPr>
            </a:pPr>
          </a:p>
        </c:txPr>
        <c:crossAx val="9889000"/>
        <c:crossesAt val="0"/>
        <c:crossBetween val="midCat"/>
      </c:valAx>
      <c:valAx>
        <c:axId val="9889000"/>
        <c:scaling>
          <c:orientation val="minMax"/>
          <c:min val="200"/>
        </c:scaling>
        <c:delete val="0"/>
        <c:axPos val="l"/>
        <c:majorGridlines>
          <c:spPr>
            <a:ln w="25200">
              <a:solidFill>
                <a:srgbClr val="000000"/>
              </a:solidFill>
              <a:round/>
            </a:ln>
          </c:spPr>
        </c:majorGridlines>
        <c:minorGridlines>
          <c:spPr>
            <a:ln w="0">
              <a:solidFill>
                <a:srgbClr val="000000"/>
              </a:solidFill>
            </a:ln>
          </c:spPr>
        </c:minorGridlines>
        <c:title>
          <c:tx>
            <c:rich>
              <a:bodyPr rot="0"/>
              <a:lstStyle/>
              <a:p>
                <a:pPr>
                  <a:defRPr b="0" sz="1300" strike="noStrike" u="none">
                    <a:uFillTx/>
                    <a:latin typeface="Arial"/>
                  </a:defRPr>
                </a:pPr>
                <a:r>
                  <a:rPr b="1" i="1" sz="1100" strike="noStrike" u="sng">
                    <a:uFillTx/>
                    <a:latin typeface="Times New Roman"/>
                  </a:rPr>
                  <a:t>F</a:t>
                </a:r>
                <a:r>
                  <a:rPr b="0" i="1" sz="1100" strike="noStrike" u="sng">
                    <a:uFillTx/>
                    <a:latin typeface="Arial"/>
                  </a:rPr>
                  <a:t/>
                </a:r>
              </a:p>
              <a:p>
                <a:pPr>
                  <a:defRPr b="0" sz="1300" strike="noStrike" u="none">
                    <a:uFillTx/>
                    <a:latin typeface="Arial"/>
                  </a:defRPr>
                </a:pPr>
                <a:r>
                  <a:rPr b="0" sz="1100" strike="noStrike" u="none">
                    <a:uFillTx/>
                    <a:latin typeface="Arial"/>
                  </a:rPr>
                  <a:t>N</a:t>
                </a:r>
              </a:p>
            </c:rich>
          </c:tx>
          <c:layout>
            <c:manualLayout>
              <c:xMode val="edge"/>
              <c:yMode val="edge"/>
              <c:x val="0.0181209003822377"/>
              <c:y val="0.039347906632086"/>
            </c:manualLayout>
          </c:layout>
          <c:overlay val="0"/>
          <c:spPr>
            <a:noFill/>
            <a:ln w="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25200">
            <a:solidFill>
              <a:srgbClr val="000000"/>
            </a:solidFill>
            <a:round/>
          </a:ln>
        </c:spPr>
        <c:txPr>
          <a:bodyPr/>
          <a:lstStyle/>
          <a:p>
            <a:pPr>
              <a:defRPr b="0" sz="1100" strike="noStrike" u="none">
                <a:solidFill>
                  <a:srgbClr val="000000"/>
                </a:solidFill>
                <a:uFillTx/>
                <a:latin typeface="Arial"/>
              </a:defRPr>
            </a:pPr>
          </a:p>
        </c:txPr>
        <c:crossAx val="64703623"/>
        <c:crossesAt val="0"/>
        <c:crossBetween val="midCat"/>
      </c:valAx>
      <c:spPr>
        <a:noFill/>
        <a:ln w="0">
          <a:solidFill>
            <a:srgbClr val="000000"/>
          </a:solidFill>
        </a:ln>
      </c:spPr>
    </c:plotArea>
    <c:legend>
      <c:legendPos val="r"/>
      <c:layout>
        <c:manualLayout>
          <c:xMode val="edge"/>
          <c:yMode val="edge"/>
          <c:x val="0.0602142418951442"/>
          <c:y val="0.0570581696924787"/>
          <c:w val="0.870652635552829"/>
          <c:h val="0.0941089292330493"/>
        </c:manualLayout>
      </c:layout>
      <c:overlay val="0"/>
      <c:spPr>
        <a:solidFill>
          <a:srgbClr val="ffffff"/>
        </a:solidFill>
        <a:ln w="0">
          <a:solidFill>
            <a:srgbClr val="000000"/>
          </a:solidFill>
        </a:ln>
      </c:spPr>
      <c:txPr>
        <a:bodyPr/>
        <a:lstStyle/>
        <a:p>
          <a:pPr>
            <a:defRPr b="0" sz="1100" strike="noStrike" u="none">
              <a:solidFill>
                <a:srgbClr val="000000"/>
              </a:solidFill>
              <a:uFillTx/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 w="0">
      <a:solidFill>
        <a:srgbClr val="000000"/>
      </a:solidFill>
    </a:ln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9</xdr:row>
      <xdr:rowOff>9360</xdr:rowOff>
    </xdr:from>
    <xdr:to>
      <xdr:col>9</xdr:col>
      <xdr:colOff>1461960</xdr:colOff>
      <xdr:row>39</xdr:row>
      <xdr:rowOff>9720</xdr:rowOff>
    </xdr:to>
    <xdr:graphicFrame>
      <xdr:nvGraphicFramePr>
        <xdr:cNvPr id="0" name="Chart 10"/>
        <xdr:cNvGraphicFramePr/>
      </xdr:nvGraphicFramePr>
      <xdr:xfrm>
        <a:off x="0" y="1581120"/>
        <a:ext cx="7628400" cy="485784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N12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2" activeCellId="0" sqref="K2"/>
    </sheetView>
  </sheetViews>
  <sheetFormatPr defaultColWidth="11.41796875" defaultRowHeight="12.75" zeroHeight="false" outlineLevelRow="0" outlineLevelCol="0"/>
  <cols>
    <col collapsed="false" customWidth="true" hidden="false" outlineLevel="0" max="1" min="1" style="1" width="8.99"/>
    <col collapsed="false" customWidth="true" hidden="false" outlineLevel="0" max="2" min="2" style="1" width="5.71"/>
    <col collapsed="false" customWidth="true" hidden="false" outlineLevel="0" max="3" min="3" style="1" width="5.99"/>
    <col collapsed="false" customWidth="true" hidden="false" outlineLevel="0" max="4" min="4" style="1" width="5.71"/>
    <col collapsed="false" customWidth="true" hidden="false" outlineLevel="0" max="5" min="5" style="1" width="6.56"/>
    <col collapsed="false" customWidth="true" hidden="false" outlineLevel="0" max="6" min="6" style="1" width="9.99"/>
    <col collapsed="false" customWidth="true" hidden="false" outlineLevel="0" max="7" min="7" style="1" width="7.28"/>
    <col collapsed="false" customWidth="true" hidden="false" outlineLevel="0" max="8" min="8" style="1" width="6.99"/>
    <col collapsed="false" customWidth="true" hidden="false" outlineLevel="0" max="9" min="9" style="1" width="30.28"/>
    <col collapsed="false" customWidth="true" hidden="false" outlineLevel="0" max="10" min="10" style="1" width="29.13"/>
    <col collapsed="false" customWidth="true" hidden="false" outlineLevel="0" max="11" min="11" style="1" width="39.85"/>
    <col collapsed="false" customWidth="true" hidden="false" outlineLevel="0" max="12" min="12" style="1" width="38.7"/>
    <col collapsed="false" customWidth="true" hidden="false" outlineLevel="0" max="13" min="13" style="1" width="41.42"/>
    <col collapsed="false" customWidth="true" hidden="false" outlineLevel="0" max="14" min="14" style="1" width="40.28"/>
    <col collapsed="false" customWidth="false" hidden="false" outlineLevel="0" max="257" min="15" style="1" width="11.42"/>
  </cols>
  <sheetData>
    <row r="1" customFormat="false" ht="15.75" hidden="false" customHeight="false" outlineLevel="0" collapsed="false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5" t="s">
        <v>9</v>
      </c>
      <c r="K1" s="1" t="str">
        <f aca="false">A2&amp;" bar, langsame Einfederung, c = "&amp;I2&amp;" N/mm"</f>
        <v>18 bar, langsame Einfederung, c = 0,4 N/mm</v>
      </c>
      <c r="L1" s="1" t="str">
        <f aca="false">A2&amp;" bar, schnelle Einfederung, c = "&amp;J2&amp;" N/mm"</f>
        <v>18 bar, schnelle Einfederung, c = 0,6 N/mm</v>
      </c>
      <c r="M1" s="1" t="str">
        <f aca="false">A4&amp;" bar, langsame Einfederung, c = "&amp;I4&amp;" N/mm"</f>
        <v>20,5 bar, langsame Einfederung, c = 0,5 N/mm</v>
      </c>
      <c r="N1" s="1" t="str">
        <f aca="false">A4&amp;" bar, schnelle Einfederung, c = "&amp;J4&amp;" N/mm"</f>
        <v>20,5 bar, schnelle Einfederung, c = 0,7 N/mm</v>
      </c>
    </row>
    <row r="2" customFormat="false" ht="13.5" hidden="false" customHeight="false" outlineLevel="0" collapsed="false">
      <c r="A2" s="6" t="n">
        <v>18</v>
      </c>
      <c r="B2" s="7" t="n">
        <v>12</v>
      </c>
      <c r="C2" s="7" t="n">
        <v>40</v>
      </c>
      <c r="D2" s="7" t="n">
        <v>50</v>
      </c>
      <c r="E2" s="7" t="n">
        <v>50</v>
      </c>
      <c r="F2" s="8" t="n">
        <f aca="false">G2/B2^2/PI()*4-1</f>
        <v>554.555555555556</v>
      </c>
      <c r="G2" s="8" t="n">
        <f aca="false">C2^2*D2*PI()/4</f>
        <v>62831.8530717959</v>
      </c>
      <c r="H2" s="9" t="n">
        <f aca="false">G2*(A2+1)/10^6</f>
        <v>1.19380520836412</v>
      </c>
      <c r="I2" s="10" t="n">
        <f aca="false">ROUND((C108-C8)/A108,1)</f>
        <v>0.4</v>
      </c>
      <c r="J2" s="11" t="n">
        <f aca="false">ROUND((E108-E8)/A108,1)</f>
        <v>0.6</v>
      </c>
    </row>
    <row r="3" customFormat="false" ht="15.75" hidden="false" customHeight="false" outlineLevel="0" collapsed="false">
      <c r="A3" s="2" t="s">
        <v>10</v>
      </c>
      <c r="B3" s="3" t="s">
        <v>1</v>
      </c>
      <c r="C3" s="3" t="s">
        <v>2</v>
      </c>
      <c r="D3" s="3" t="s">
        <v>3</v>
      </c>
      <c r="E3" s="3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customFormat="false" ht="13.5" hidden="false" customHeight="false" outlineLevel="0" collapsed="false">
      <c r="A4" s="6" t="n">
        <v>20.5</v>
      </c>
      <c r="B4" s="7" t="n">
        <v>12</v>
      </c>
      <c r="C4" s="7" t="n">
        <v>40</v>
      </c>
      <c r="D4" s="7" t="n">
        <v>50</v>
      </c>
      <c r="E4" s="7" t="n">
        <v>50</v>
      </c>
      <c r="F4" s="8" t="n">
        <f aca="false">G4/B4^2/PI()*4-1</f>
        <v>554.555555555556</v>
      </c>
      <c r="G4" s="8" t="n">
        <f aca="false">C4^2*D4*PI()/4</f>
        <v>62831.8530717959</v>
      </c>
      <c r="H4" s="9" t="n">
        <f aca="false">G4*(A4+1)/10^6</f>
        <v>1.35088484104361</v>
      </c>
      <c r="I4" s="10" t="n">
        <f aca="false">ROUND((H108-H8)/F108,1)</f>
        <v>0.5</v>
      </c>
      <c r="J4" s="11" t="n">
        <f aca="false">ROUND((J108-J8)/F108,1)</f>
        <v>0.7</v>
      </c>
      <c r="K4" s="12"/>
    </row>
    <row r="5" customFormat="false" ht="13.5" hidden="false" customHeight="false" outlineLevel="0" collapsed="false"/>
    <row r="6" customFormat="false" ht="12.75" hidden="false" customHeight="false" outlineLevel="0" collapsed="false">
      <c r="A6" s="13" t="s">
        <v>11</v>
      </c>
      <c r="B6" s="4" t="s">
        <v>12</v>
      </c>
      <c r="C6" s="4"/>
      <c r="D6" s="5" t="s">
        <v>13</v>
      </c>
      <c r="E6" s="5"/>
      <c r="F6" s="13" t="s">
        <v>11</v>
      </c>
      <c r="G6" s="4" t="s">
        <v>12</v>
      </c>
      <c r="H6" s="4"/>
      <c r="I6" s="5" t="s">
        <v>13</v>
      </c>
      <c r="J6" s="5"/>
    </row>
    <row r="7" customFormat="false" ht="13.5" hidden="false" customHeight="false" outlineLevel="0" collapsed="false">
      <c r="A7" s="14" t="s">
        <v>4</v>
      </c>
      <c r="B7" s="15" t="s">
        <v>14</v>
      </c>
      <c r="C7" s="15" t="s">
        <v>15</v>
      </c>
      <c r="D7" s="15" t="s">
        <v>14</v>
      </c>
      <c r="E7" s="16" t="s">
        <v>15</v>
      </c>
      <c r="F7" s="14" t="s">
        <v>4</v>
      </c>
      <c r="G7" s="15" t="s">
        <v>14</v>
      </c>
      <c r="H7" s="15" t="s">
        <v>15</v>
      </c>
      <c r="I7" s="15" t="s">
        <v>14</v>
      </c>
      <c r="J7" s="16" t="s">
        <v>15</v>
      </c>
    </row>
    <row r="8" customFormat="false" ht="12.75" hidden="false" customHeight="false" outlineLevel="0" collapsed="false">
      <c r="A8" s="13" t="n">
        <v>0</v>
      </c>
      <c r="B8" s="17" t="n">
        <f aca="false">((A$2+1)*(G$2/(G$2-(B$2^2*A8*PI()/4)))^1)-1</f>
        <v>18</v>
      </c>
      <c r="C8" s="18" t="n">
        <f aca="false">B8/10*B$2^2*PI()/4</f>
        <v>203.575203952619</v>
      </c>
      <c r="D8" s="19" t="n">
        <f aca="false">((A$2+1)*(G$2/(G$2-(B$2^2*A8*PI()/4)))^1.35)-1</f>
        <v>18</v>
      </c>
      <c r="E8" s="20" t="n">
        <f aca="false">D8/10*B$2^2*PI()/4</f>
        <v>203.575203952619</v>
      </c>
      <c r="F8" s="13" t="n">
        <v>0</v>
      </c>
      <c r="G8" s="17" t="n">
        <f aca="false">((A$4+1)*(G$4/(G$4-(B$4^2*F8*PI()/4)))^1)-1</f>
        <v>20.5</v>
      </c>
      <c r="H8" s="18" t="n">
        <f aca="false">G8/10*B$4^2*PI()/4</f>
        <v>231.849537834927</v>
      </c>
      <c r="I8" s="19" t="n">
        <f aca="false">((A$4+1)*(G$4/(G$4-(B$4^2*F8*PI()/4)))^1.35)-1</f>
        <v>20.5</v>
      </c>
      <c r="J8" s="20" t="n">
        <f aca="false">I8/10*B$4^2*PI()/4</f>
        <v>231.849537834927</v>
      </c>
    </row>
    <row r="9" customFormat="false" ht="12.75" hidden="false" customHeight="false" outlineLevel="0" collapsed="false">
      <c r="A9" s="21" t="n">
        <f aca="false">A8+E$2/100</f>
        <v>0.5</v>
      </c>
      <c r="B9" s="17" t="n">
        <f aca="false">((A$2+1)*(G$2/(G$2-(B$2^2*A9*PI()/4)))^1)-1</f>
        <v>18.0171154038635</v>
      </c>
      <c r="C9" s="22" t="n">
        <f aca="false">B9/10*B$2^2*PI()/4</f>
        <v>203.768774609965</v>
      </c>
      <c r="D9" s="17" t="n">
        <f aca="false">((A$2+1)*(G$2/(G$2-(B$2^2*A9*PI()/4)))^1.35)-1</f>
        <v>18.023109436946</v>
      </c>
      <c r="E9" s="23" t="n">
        <f aca="false">D9/10*B$2^2*PI()/4</f>
        <v>203.836565527036</v>
      </c>
      <c r="F9" s="21" t="n">
        <f aca="false">F8+E$4/100</f>
        <v>0.5</v>
      </c>
      <c r="G9" s="17" t="n">
        <f aca="false">((A$4+1)*(G$4/(G$4-(B$4^2*F9*PI()/4)))^1)-1</f>
        <v>20.5193674306876</v>
      </c>
      <c r="H9" s="22" t="n">
        <f aca="false">G9/10*B$4^2*PI()/4</f>
        <v>232.068578315608</v>
      </c>
      <c r="I9" s="17" t="n">
        <f aca="false">((A$4+1)*(G$4/(G$4-(B$4^2*F9*PI()/4)))^1.35)-1</f>
        <v>20.5261501523336</v>
      </c>
      <c r="J9" s="23" t="n">
        <f aca="false">I9/10*B$4^2*PI()/4</f>
        <v>232.145289090188</v>
      </c>
    </row>
    <row r="10" customFormat="false" ht="12.75" hidden="false" customHeight="false" outlineLevel="0" collapsed="false">
      <c r="A10" s="21" t="n">
        <f aca="false">A9+E$2/100</f>
        <v>1</v>
      </c>
      <c r="B10" s="17" t="n">
        <f aca="false">((A$2+1)*(G$2/(G$2-(B$2^2*A10*PI()/4)))^1)-1</f>
        <v>18.0342616710078</v>
      </c>
      <c r="C10" s="22" t="n">
        <f aca="false">B10/10*B$2^2*PI()/4</f>
        <v>203.962694322795</v>
      </c>
      <c r="D10" s="17" t="n">
        <f aca="false">((A$2+1)*(G$2/(G$2-(B$2^2*A10*PI()/4)))^1.35)-1</f>
        <v>18.0462678462105</v>
      </c>
      <c r="E10" s="23" t="n">
        <f aca="false">D10/10*B$2^2*PI()/4</f>
        <v>204.098480965328</v>
      </c>
      <c r="F10" s="21" t="n">
        <f aca="false">F9+E$4/100</f>
        <v>1</v>
      </c>
      <c r="G10" s="17" t="n">
        <f aca="false">((A$4+1)*(G$4/(G$4-(B$4^2*F10*PI()/4)))^1)-1</f>
        <v>20.5387697856141</v>
      </c>
      <c r="H10" s="22" t="n">
        <f aca="false">G10/10*B$4^2*PI()/4</f>
        <v>232.288013780126</v>
      </c>
      <c r="I10" s="17" t="n">
        <f aca="false">((A$4+1)*(G$4/(G$4-(B$4^2*F10*PI()/4)))^1.35)-1</f>
        <v>20.5523557207119</v>
      </c>
      <c r="J10" s="23" t="n">
        <f aca="false">I10/10*B$4^2*PI()/4</f>
        <v>232.44166708615</v>
      </c>
    </row>
    <row r="11" customFormat="false" ht="12.75" hidden="false" customHeight="false" outlineLevel="0" collapsed="false">
      <c r="A11" s="21" t="n">
        <f aca="false">A10+E$2/100</f>
        <v>1.5</v>
      </c>
      <c r="B11" s="17" t="n">
        <f aca="false">((A$2+1)*(G$2/(G$2-(B$2^2*A11*PI()/4)))^1)-1</f>
        <v>18.0514388849895</v>
      </c>
      <c r="C11" s="22" t="n">
        <f aca="false">B11/10*B$2^2*PI()/4</f>
        <v>204.156964036109</v>
      </c>
      <c r="D11" s="17" t="n">
        <f aca="false">((A$2+1)*(G$2/(G$2-(B$2^2*A11*PI()/4)))^1.35)-1</f>
        <v>18.0694753758683</v>
      </c>
      <c r="E11" s="23" t="n">
        <f aca="false">D11/10*B$2^2*PI()/4</f>
        <v>204.360951942179</v>
      </c>
      <c r="F11" s="21" t="n">
        <f aca="false">F10+E$4/100</f>
        <v>1.5</v>
      </c>
      <c r="G11" s="17" t="n">
        <f aca="false">((A$4+1)*(G$4/(G$4-(B$4^2*F11*PI()/4)))^1)-1</f>
        <v>20.5582071593302</v>
      </c>
      <c r="H11" s="22" t="n">
        <f aca="false">G11/10*B$4^2*PI()/4</f>
        <v>232.507845297824</v>
      </c>
      <c r="I11" s="17" t="n">
        <f aca="false">((A$4+1)*(G$4/(G$4-(B$4^2*F11*PI()/4)))^1.35)-1</f>
        <v>20.5786168726931</v>
      </c>
      <c r="J11" s="23" t="n">
        <f aca="false">I11/10*B$4^2*PI()/4</f>
        <v>232.73867371785</v>
      </c>
    </row>
    <row r="12" customFormat="false" ht="12.75" hidden="false" customHeight="false" outlineLevel="0" collapsed="false">
      <c r="A12" s="21" t="n">
        <f aca="false">A11+E$2/100</f>
        <v>2</v>
      </c>
      <c r="B12" s="17" t="n">
        <f aca="false">((A$2+1)*(G$2/(G$2-(B$2^2*A12*PI()/4)))^1)-1</f>
        <v>18.0686471296668</v>
      </c>
      <c r="C12" s="22" t="n">
        <f aca="false">B12/10*B$2^2*PI()/4</f>
        <v>204.351584698323</v>
      </c>
      <c r="D12" s="17" t="n">
        <f aca="false">((A$2+1)*(G$2/(G$2-(B$2^2*A12*PI()/4)))^1.35)-1</f>
        <v>18.0927321745759</v>
      </c>
      <c r="E12" s="23" t="n">
        <f aca="false">D12/10*B$2^2*PI()/4</f>
        <v>204.623980138855</v>
      </c>
      <c r="F12" s="21" t="n">
        <f aca="false">F11+E$4/100</f>
        <v>2</v>
      </c>
      <c r="G12" s="17" t="n">
        <f aca="false">((A$4+1)*(G$4/(G$4-(B$4^2*F12*PI()/4)))^1)-1</f>
        <v>20.5776796467282</v>
      </c>
      <c r="H12" s="22" t="n">
        <f aca="false">G12/10*B$4^2*PI()/4</f>
        <v>232.728073941908</v>
      </c>
      <c r="I12" s="17" t="n">
        <f aca="false">((A$4+1)*(G$4/(G$4-(B$4^2*F12*PI()/4)))^1.35)-1</f>
        <v>20.6049337764938</v>
      </c>
      <c r="J12" s="23" t="n">
        <f aca="false">I12/10*B$4^2*PI()/4</f>
        <v>233.036310887773</v>
      </c>
    </row>
    <row r="13" customFormat="false" ht="12.75" hidden="false" customHeight="false" outlineLevel="0" collapsed="false">
      <c r="A13" s="21" t="n">
        <f aca="false">A12+E$2/100</f>
        <v>2.5</v>
      </c>
      <c r="B13" s="17" t="n">
        <f aca="false">((A$2+1)*(G$2/(G$2-(B$2^2*A13*PI()/4)))^1)-1</f>
        <v>18.0858864892014</v>
      </c>
      <c r="C13" s="22" t="n">
        <f aca="false">B13/10*B$2^2*PI()/4</f>
        <v>204.546557261283</v>
      </c>
      <c r="D13" s="17" t="n">
        <f aca="false">((A$2+1)*(G$2/(G$2-(B$2^2*A13*PI()/4)))^1.35)-1</f>
        <v>18.1160383915745</v>
      </c>
      <c r="E13" s="23" t="n">
        <f aca="false">D13/10*B$2^2*PI()/4</f>
        <v>204.887567243236</v>
      </c>
      <c r="F13" s="21" t="n">
        <f aca="false">F12+E$4/100</f>
        <v>2.5</v>
      </c>
      <c r="G13" s="17" t="n">
        <f aca="false">((A$4+1)*(G$4/(G$4-(B$4^2*F13*PI()/4)))^1)-1</f>
        <v>20.5971873430437</v>
      </c>
      <c r="H13" s="22" t="n">
        <f aca="false">G13/10*B$4^2*PI()/4</f>
        <v>232.948700789467</v>
      </c>
      <c r="I13" s="17" t="n">
        <f aca="false">((A$4+1)*(G$4/(G$4-(B$4^2*F13*PI()/4)))^1.35)-1</f>
        <v>20.6313066009922</v>
      </c>
      <c r="J13" s="23" t="n">
        <f aca="false">I13/10*B$4^2*PI()/4</f>
        <v>233.334580505888</v>
      </c>
    </row>
    <row r="14" customFormat="false" ht="12.75" hidden="false" customHeight="false" outlineLevel="0" collapsed="false">
      <c r="A14" s="21" t="n">
        <f aca="false">A13+E$2/100</f>
        <v>3</v>
      </c>
      <c r="B14" s="17" t="n">
        <f aca="false">((A$2+1)*(G$2/(G$2-(B$2^2*A14*PI()/4)))^1)-1</f>
        <v>18.1031570480595</v>
      </c>
      <c r="C14" s="22" t="n">
        <f aca="false">B14/10*B$2^2*PI()/4</f>
        <v>204.741882680278</v>
      </c>
      <c r="D14" s="17" t="n">
        <f aca="false">((A$2+1)*(G$2/(G$2-(B$2^2*A14*PI()/4)))^1.35)-1</f>
        <v>18.1393941766929</v>
      </c>
      <c r="E14" s="23" t="n">
        <f aca="false">D14/10*B$2^2*PI()/4</f>
        <v>205.151714949844</v>
      </c>
      <c r="F14" s="21" t="n">
        <f aca="false">F13+E$4/100</f>
        <v>3</v>
      </c>
      <c r="G14" s="17" t="n">
        <f aca="false">((A$4+1)*(G$4/(G$4-(B$4^2*F14*PI()/4)))^1)-1</f>
        <v>20.6167303438568</v>
      </c>
      <c r="H14" s="22" t="n">
        <f aca="false">G14/10*B$4^2*PI()/4</f>
        <v>233.169726921489</v>
      </c>
      <c r="I14" s="17" t="n">
        <f aca="false">((A$4+1)*(G$4/(G$4-(B$4^2*F14*PI()/4)))^1.35)-1</f>
        <v>20.6577355157314</v>
      </c>
      <c r="J14" s="23" t="n">
        <f aca="false">I14/10*B$4^2*PI()/4</f>
        <v>233.633484489682</v>
      </c>
    </row>
    <row r="15" customFormat="false" ht="12.75" hidden="false" customHeight="false" outlineLevel="0" collapsed="false">
      <c r="A15" s="21" t="n">
        <f aca="false">A14+E$2/100</f>
        <v>3.5</v>
      </c>
      <c r="B15" s="17" t="n">
        <f aca="false">((A$2+1)*(G$2/(G$2-(B$2^2*A15*PI()/4)))^1)-1</f>
        <v>18.1204588910134</v>
      </c>
      <c r="C15" s="22" t="n">
        <f aca="false">B15/10*B$2^2*PI()/4</f>
        <v>204.937561914061</v>
      </c>
      <c r="D15" s="17" t="n">
        <f aca="false">((A$2+1)*(G$2/(G$2-(B$2^2*A15*PI()/4)))^1.35)-1</f>
        <v>18.1627996803504</v>
      </c>
      <c r="E15" s="23" t="n">
        <f aca="false">D15/10*B$2^2*PI()/4</f>
        <v>205.416424959882</v>
      </c>
      <c r="F15" s="21" t="n">
        <f aca="false">F14+E$4/100</f>
        <v>3.5</v>
      </c>
      <c r="G15" s="17" t="n">
        <f aca="false">((A$4+1)*(G$4/(G$4-(B$4^2*F15*PI()/4)))^1)-1</f>
        <v>20.6363087450941</v>
      </c>
      <c r="H15" s="22" t="n">
        <f aca="false">G15/10*B$4^2*PI()/4</f>
        <v>233.391153422874</v>
      </c>
      <c r="I15" s="17" t="n">
        <f aca="false">((A$4+1)*(G$4/(G$4-(B$4^2*F15*PI()/4)))^1.35)-1</f>
        <v>20.6842206909228</v>
      </c>
      <c r="J15" s="23" t="n">
        <f aca="false">I15/10*B$4^2*PI()/4</f>
        <v>233.933024764199</v>
      </c>
    </row>
    <row r="16" customFormat="false" ht="12.75" hidden="false" customHeight="false" outlineLevel="0" collapsed="false">
      <c r="A16" s="21" t="n">
        <f aca="false">A15+E$2/100</f>
        <v>4</v>
      </c>
      <c r="B16" s="17" t="n">
        <f aca="false">((A$2+1)*(G$2/(G$2-(B$2^2*A16*PI()/4)))^1)-1</f>
        <v>18.1377921031426</v>
      </c>
      <c r="C16" s="22" t="n">
        <f aca="false">B16/10*B$2^2*PI()/4</f>
        <v>205.133595924859</v>
      </c>
      <c r="D16" s="17" t="n">
        <f aca="false">((A$2+1)*(G$2/(G$2-(B$2^2*A16*PI()/4)))^1.35)-1</f>
        <v>18.1862550535593</v>
      </c>
      <c r="E16" s="23" t="n">
        <f aca="false">D16/10*B$2^2*PI()/4</f>
        <v>205.68169898126</v>
      </c>
      <c r="F16" s="21" t="n">
        <f aca="false">F15+E$4/100</f>
        <v>4</v>
      </c>
      <c r="G16" s="17" t="n">
        <f aca="false">((A$4+1)*(G$4/(G$4-(B$4^2*F16*PI()/4)))^1)-1</f>
        <v>20.6559226430298</v>
      </c>
      <c r="H16" s="22" t="n">
        <f aca="false">G16/10*B$4^2*PI()/4</f>
        <v>233.612981382462</v>
      </c>
      <c r="I16" s="17" t="n">
        <f aca="false">((A$4+1)*(G$4/(G$4-(B$4^2*F16*PI()/4)))^1.35)-1</f>
        <v>20.7107622974487</v>
      </c>
      <c r="J16" s="23" t="n">
        <f aca="false">I16/10*B$4^2*PI()/4</f>
        <v>234.233203262073</v>
      </c>
    </row>
    <row r="17" customFormat="false" ht="12.75" hidden="false" customHeight="false" outlineLevel="0" collapsed="false">
      <c r="A17" s="21" t="n">
        <f aca="false">A16+E$2/100</f>
        <v>4.5</v>
      </c>
      <c r="B17" s="17" t="n">
        <f aca="false">((A$2+1)*(G$2/(G$2-(B$2^2*A17*PI()/4)))^1)-1</f>
        <v>18.1551567698357</v>
      </c>
      <c r="C17" s="22" t="n">
        <f aca="false">B17/10*B$2^2*PI()/4</f>
        <v>205.329985678392</v>
      </c>
      <c r="D17" s="17" t="n">
        <f aca="false">((A$2+1)*(G$2/(G$2-(B$2^2*A17*PI()/4)))^1.35)-1</f>
        <v>18.2097604479283</v>
      </c>
      <c r="E17" s="23" t="n">
        <f aca="false">D17/10*B$2^2*PI()/4</f>
        <v>205.94753872863</v>
      </c>
      <c r="F17" s="21" t="n">
        <f aca="false">F16+E$4/100</f>
        <v>4.5</v>
      </c>
      <c r="G17" s="17" t="n">
        <f aca="false">((A$4+1)*(G$4/(G$4-(B$4^2*F17*PI()/4)))^1)-1</f>
        <v>20.6755721342877</v>
      </c>
      <c r="H17" s="22" t="n">
        <f aca="false">G17/10*B$4^2*PI()/4</f>
        <v>233.835211893039</v>
      </c>
      <c r="I17" s="17" t="n">
        <f aca="false">((A$4+1)*(G$4/(G$4-(B$4^2*F17*PI()/4)))^1.35)-1</f>
        <v>20.7373605068663</v>
      </c>
      <c r="J17" s="23" t="n">
        <f aca="false">I17/10*B$4^2*PI()/4</f>
        <v>234.534021923571</v>
      </c>
    </row>
    <row r="18" customFormat="false" ht="12.75" hidden="false" customHeight="false" outlineLevel="0" collapsed="false">
      <c r="A18" s="21" t="n">
        <f aca="false">A17+E$2/100</f>
        <v>5</v>
      </c>
      <c r="B18" s="17" t="n">
        <f aca="false">((A$2+1)*(G$2/(G$2-(B$2^2*A18*PI()/4)))^1)-1</f>
        <v>18.1725529767911</v>
      </c>
      <c r="C18" s="22" t="n">
        <f aca="false">B18/10*B$2^2*PI()/4</f>
        <v>205.52673214389</v>
      </c>
      <c r="D18" s="17" t="n">
        <f aca="false">((A$2+1)*(G$2/(G$2-(B$2^2*A18*PI()/4)))^1.35)-1</f>
        <v>18.2333160156651</v>
      </c>
      <c r="E18" s="23" t="n">
        <f aca="false">D18/10*B$2^2*PI()/4</f>
        <v>206.21394592342</v>
      </c>
      <c r="F18" s="21" t="n">
        <f aca="false">F17+E$4/100</f>
        <v>5</v>
      </c>
      <c r="G18" s="17" t="n">
        <f aca="false">((A$4+1)*(G$4/(G$4-(B$4^2*F18*PI()/4)))^1)-1</f>
        <v>20.6952573158426</v>
      </c>
      <c r="H18" s="22" t="n">
        <f aca="false">G18/10*B$4^2*PI()/4</f>
        <v>234.057846051365</v>
      </c>
      <c r="I18" s="17" t="n">
        <f aca="false">((A$4+1)*(G$4/(G$4-(B$4^2*F18*PI()/4)))^1.35)-1</f>
        <v>20.7640154914105</v>
      </c>
      <c r="J18" s="23" t="n">
        <f aca="false">I18/10*B$4^2*PI()/4</f>
        <v>234.835482696623</v>
      </c>
    </row>
    <row r="19" customFormat="false" ht="12.75" hidden="false" customHeight="false" outlineLevel="0" collapsed="false">
      <c r="A19" s="21" t="n">
        <f aca="false">A18+E$2/100</f>
        <v>5.5</v>
      </c>
      <c r="B19" s="17" t="n">
        <f aca="false">((A$2+1)*(G$2/(G$2-(B$2^2*A19*PI()/4)))^1)-1</f>
        <v>18.1899808100192</v>
      </c>
      <c r="C19" s="22" t="n">
        <f aca="false">B19/10*B$2^2*PI()/4</f>
        <v>205.723836294104</v>
      </c>
      <c r="D19" s="17" t="n">
        <f aca="false">((A$2+1)*(G$2/(G$2-(B$2^2*A19*PI()/4)))^1.35)-1</f>
        <v>18.2569219095791</v>
      </c>
      <c r="E19" s="23" t="n">
        <f aca="false">D19/10*B$2^2*PI()/4</f>
        <v>206.480922293866</v>
      </c>
      <c r="F19" s="21" t="n">
        <f aca="false">F18+E$4/100</f>
        <v>5.5</v>
      </c>
      <c r="G19" s="17" t="n">
        <f aca="false">((A$4+1)*(G$4/(G$4-(B$4^2*F19*PI()/4)))^1)-1</f>
        <v>20.7149782850217</v>
      </c>
      <c r="H19" s="22" t="n">
        <f aca="false">G19/10*B$4^2*PI()/4</f>
        <v>234.280884958187</v>
      </c>
      <c r="I19" s="17" t="n">
        <f aca="false">((A$4+1)*(G$4/(G$4-(B$4^2*F19*PI()/4)))^1.35)-1</f>
        <v>20.7907274239974</v>
      </c>
      <c r="J19" s="23" t="n">
        <f aca="false">I19/10*B$4^2*PI()/4</f>
        <v>235.137587536865</v>
      </c>
    </row>
    <row r="20" customFormat="false" ht="12.75" hidden="false" customHeight="false" outlineLevel="0" collapsed="false">
      <c r="A20" s="21" t="n">
        <f aca="false">A19+E$2/100</f>
        <v>6</v>
      </c>
      <c r="B20" s="17" t="n">
        <f aca="false">((A$2+1)*(G$2/(G$2-(B$2^2*A20*PI()/4)))^1)-1</f>
        <v>18.2074403558431</v>
      </c>
      <c r="C20" s="22" t="n">
        <f aca="false">B20/10*B$2^2*PI()/4</f>
        <v>205.921299105328</v>
      </c>
      <c r="D20" s="17" t="n">
        <f aca="false">((A$2+1)*(G$2/(G$2-(B$2^2*A20*PI()/4)))^1.35)-1</f>
        <v>18.2805782830848</v>
      </c>
      <c r="E20" s="23" t="n">
        <f aca="false">D20/10*B$2^2*PI()/4</f>
        <v>206.748469575044</v>
      </c>
      <c r="F20" s="21" t="n">
        <f aca="false">F19+E$4/100</f>
        <v>6</v>
      </c>
      <c r="G20" s="17" t="n">
        <f aca="false">((A$4+1)*(G$4/(G$4-(B$4^2*F20*PI()/4)))^1)-1</f>
        <v>20.7347351395067</v>
      </c>
      <c r="H20" s="22" t="n">
        <f aca="false">G20/10*B$4^2*PI()/4</f>
        <v>234.504329718255</v>
      </c>
      <c r="I20" s="17" t="n">
        <f aca="false">((A$4+1)*(G$4/(G$4-(B$4^2*F20*PI()/4)))^1.35)-1</f>
        <v>20.8174964782275</v>
      </c>
      <c r="J20" s="23" t="n">
        <f aca="false">I20/10*B$4^2*PI()/4</f>
        <v>235.440338407671</v>
      </c>
    </row>
    <row r="21" customFormat="false" ht="12.75" hidden="false" customHeight="false" outlineLevel="0" collapsed="false">
      <c r="A21" s="21" t="n">
        <f aca="false">A20+E$2/100</f>
        <v>6.5</v>
      </c>
      <c r="B21" s="17" t="n">
        <f aca="false">((A$2+1)*(G$2/(G$2-(B$2^2*A21*PI()/4)))^1)-1</f>
        <v>18.2249317009005</v>
      </c>
      <c r="C21" s="22" t="n">
        <f aca="false">B21/10*B$2^2*PI()/4</f>
        <v>206.11912155741</v>
      </c>
      <c r="D21" s="17" t="n">
        <f aca="false">((A$2+1)*(G$2/(G$2-(B$2^2*A21*PI()/4)))^1.35)-1</f>
        <v>18.3042852902045</v>
      </c>
      <c r="E21" s="23" t="n">
        <f aca="false">D21/10*B$2^2*PI()/4</f>
        <v>207.016589508905</v>
      </c>
      <c r="F21" s="21" t="n">
        <f aca="false">F20+E$4/100</f>
        <v>6.5</v>
      </c>
      <c r="G21" s="17" t="n">
        <f aca="false">((A$4+1)*(G$4/(G$4-(B$4^2*F21*PI()/4)))^1)-1</f>
        <v>20.7545279773348</v>
      </c>
      <c r="H21" s="22" t="n">
        <f aca="false">G21/10*B$4^2*PI()/4</f>
        <v>234.728181440348</v>
      </c>
      <c r="I21" s="17" t="n">
        <f aca="false">((A$4+1)*(G$4/(G$4-(B$4^2*F21*PI()/4)))^1.35)-1</f>
        <v>20.8443228283893</v>
      </c>
      <c r="J21" s="23" t="n">
        <f aca="false">I21/10*B$4^2*PI()/4</f>
        <v>235.743737280199</v>
      </c>
    </row>
    <row r="22" customFormat="false" ht="12.75" hidden="false" customHeight="false" outlineLevel="0" collapsed="false">
      <c r="A22" s="21" t="n">
        <f aca="false">A21+E$2/100</f>
        <v>7</v>
      </c>
      <c r="B22" s="17" t="n">
        <f aca="false">((A$2+1)*(G$2/(G$2-(B$2^2*A22*PI()/4)))^1)-1</f>
        <v>18.242454932145</v>
      </c>
      <c r="C22" s="22" t="n">
        <f aca="false">B22/10*B$2^2*PI()/4</f>
        <v>206.317304633771</v>
      </c>
      <c r="D22" s="17" t="n">
        <f aca="false">((A$2+1)*(G$2/(G$2-(B$2^2*A22*PI()/4)))^1.35)-1</f>
        <v>18.3280430855713</v>
      </c>
      <c r="E22" s="23" t="n">
        <f aca="false">D22/10*B$2^2*PI()/4</f>
        <v>207.285283844308</v>
      </c>
      <c r="F22" s="21" t="n">
        <f aca="false">F21+E$4/100</f>
        <v>7</v>
      </c>
      <c r="G22" s="17" t="n">
        <f aca="false">((A$4+1)*(G$4/(G$4-(B$4^2*F22*PI()/4)))^1)-1</f>
        <v>20.774356896901</v>
      </c>
      <c r="H22" s="22" t="n">
        <f aca="false">G22/10*B$4^2*PI()/4</f>
        <v>234.952441237283</v>
      </c>
      <c r="I22" s="17" t="n">
        <f aca="false">((A$4+1)*(G$4/(G$4-(B$4^2*F22*PI()/4)))^1.35)-1</f>
        <v>20.8712066494622</v>
      </c>
      <c r="J22" s="23" t="n">
        <f aca="false">I22/10*B$4^2*PI()/4</f>
        <v>236.047786133418</v>
      </c>
    </row>
    <row r="23" customFormat="false" ht="12.75" hidden="false" customHeight="false" outlineLevel="0" collapsed="false">
      <c r="A23" s="21" t="n">
        <f aca="false">A22+E$2/100</f>
        <v>7.5</v>
      </c>
      <c r="B23" s="17" t="n">
        <f aca="false">((A$2+1)*(G$2/(G$2-(B$2^2*A23*PI()/4)))^1)-1</f>
        <v>18.2600101368474</v>
      </c>
      <c r="C23" s="22" t="n">
        <f aca="false">B23/10*B$2^2*PI()/4</f>
        <v>206.515849321422</v>
      </c>
      <c r="D23" s="17" t="n">
        <f aca="false">((A$2+1)*(G$2/(G$2-(B$2^2*A23*PI()/4)))^1.35)-1</f>
        <v>18.3518518244319</v>
      </c>
      <c r="E23" s="23" t="n">
        <f aca="false">D23/10*B$2^2*PI()/4</f>
        <v>207.554554337053</v>
      </c>
      <c r="F23" s="21" t="n">
        <f aca="false">F22+E$4/100</f>
        <v>7.5</v>
      </c>
      <c r="G23" s="17" t="n">
        <f aca="false">((A$4+1)*(G$4/(G$4-(B$4^2*F23*PI()/4)))^1)-1</f>
        <v>20.7942219969589</v>
      </c>
      <c r="H23" s="22" t="n">
        <f aca="false">G23/10*B$4^2*PI()/4</f>
        <v>235.177110225941</v>
      </c>
      <c r="I23" s="17" t="n">
        <f aca="false">((A$4+1)*(G$4/(G$4-(B$4^2*F23*PI()/4)))^1.35)-1</f>
        <v>20.8981481171203</v>
      </c>
      <c r="J23" s="23" t="n">
        <f aca="false">I23/10*B$4^2*PI()/4</f>
        <v>236.352486954156</v>
      </c>
    </row>
    <row r="24" customFormat="false" ht="12.75" hidden="false" customHeight="false" outlineLevel="0" collapsed="false">
      <c r="A24" s="21" t="n">
        <f aca="false">A23+E$2/100</f>
        <v>8</v>
      </c>
      <c r="B24" s="17" t="n">
        <f aca="false">((A$2+1)*(G$2/(G$2-(B$2^2*A24*PI()/4)))^1)-1</f>
        <v>18.2775974025974</v>
      </c>
      <c r="C24" s="22" t="n">
        <f aca="false">B24/10*B$2^2*PI()/4</f>
        <v>206.714756610979</v>
      </c>
      <c r="D24" s="17" t="n">
        <f aca="false">((A$2+1)*(G$2/(G$2-(B$2^2*A24*PI()/4)))^1.35)-1</f>
        <v>18.37571166265</v>
      </c>
      <c r="E24" s="23" t="n">
        <f aca="false">D24/10*B$2^2*PI()/4</f>
        <v>207.824402749916</v>
      </c>
      <c r="F24" s="21" t="n">
        <f aca="false">F23+E$4/100</f>
        <v>8</v>
      </c>
      <c r="G24" s="17" t="n">
        <f aca="false">((A$4+1)*(G$4/(G$4-(B$4^2*F24*PI()/4)))^1)-1</f>
        <v>20.8141233766234</v>
      </c>
      <c r="H24" s="22" t="n">
        <f aca="false">G24/10*B$4^2*PI()/4</f>
        <v>235.402189527282</v>
      </c>
      <c r="I24" s="17" t="n">
        <f aca="false">((A$4+1)*(G$4/(G$4-(B$4^2*F24*PI()/4)))^1.35)-1</f>
        <v>20.9251474077356</v>
      </c>
      <c r="J24" s="23" t="n">
        <f aca="false">I24/10*B$4^2*PI()/4</f>
        <v>236.657841737132</v>
      </c>
    </row>
    <row r="25" customFormat="false" ht="12.75" hidden="false" customHeight="false" outlineLevel="0" collapsed="false">
      <c r="A25" s="21" t="n">
        <f aca="false">A24+E$2/100</f>
        <v>8.5</v>
      </c>
      <c r="B25" s="17" t="n">
        <f aca="false">((A$2+1)*(G$2/(G$2-(B$2^2*A25*PI()/4)))^1)-1</f>
        <v>18.2952168173048</v>
      </c>
      <c r="C25" s="22" t="n">
        <f aca="false">B25/10*B$2^2*PI()/4</f>
        <v>206.914027496677</v>
      </c>
      <c r="D25" s="17" t="n">
        <f aca="false">((A$2+1)*(G$2/(G$2-(B$2^2*A25*PI()/4)))^1.35)-1</f>
        <v>18.3996227567091</v>
      </c>
      <c r="E25" s="23" t="n">
        <f aca="false">D25/10*B$2^2*PI()/4</f>
        <v>208.094830852683</v>
      </c>
      <c r="F25" s="21" t="n">
        <f aca="false">F24+E$4/100</f>
        <v>8.5</v>
      </c>
      <c r="G25" s="17" t="n">
        <f aca="false">((A$4+1)*(G$4/(G$4-(B$4^2*F25*PI()/4)))^1)-1</f>
        <v>20.8340611353712</v>
      </c>
      <c r="H25" s="22" t="n">
        <f aca="false">G25/10*B$4^2*PI()/4</f>
        <v>235.627680266362</v>
      </c>
      <c r="I25" s="17" t="n">
        <f aca="false">((A$4+1)*(G$4/(G$4-(B$4^2*F25*PI()/4)))^1.35)-1</f>
        <v>20.9522046983813</v>
      </c>
      <c r="J25" s="23" t="n">
        <f aca="false">I25/10*B$4^2*PI()/4</f>
        <v>236.963852484999</v>
      </c>
    </row>
    <row r="26" customFormat="false" ht="12.75" hidden="false" customHeight="false" outlineLevel="0" collapsed="false">
      <c r="A26" s="21" t="n">
        <f aca="false">A25+E$2/100</f>
        <v>9</v>
      </c>
      <c r="B26" s="17" t="n">
        <f aca="false">((A$2+1)*(G$2/(G$2-(B$2^2*A26*PI()/4)))^1)-1</f>
        <v>18.3128684692011</v>
      </c>
      <c r="C26" s="22" t="n">
        <f aca="false">B26/10*B$2^2*PI()/4</f>
        <v>207.113662976394</v>
      </c>
      <c r="D26" s="17" t="n">
        <f aca="false">((A$2+1)*(G$2/(G$2-(B$2^2*A26*PI()/4)))^1.35)-1</f>
        <v>18.4235852637151</v>
      </c>
      <c r="E26" s="23" t="n">
        <f aca="false">D26/10*B$2^2*PI()/4</f>
        <v>208.365840422182</v>
      </c>
      <c r="F26" s="21" t="n">
        <f aca="false">F25+E$4/100</f>
        <v>9</v>
      </c>
      <c r="G26" s="17" t="n">
        <f aca="false">((A$4+1)*(G$4/(G$4-(B$4^2*F26*PI()/4)))^1)-1</f>
        <v>20.8540353730433</v>
      </c>
      <c r="H26" s="22" t="n">
        <f aca="false">G26/10*B$4^2*PI()/4</f>
        <v>235.853583572356</v>
      </c>
      <c r="I26" s="17" t="n">
        <f aca="false">((A$4+1)*(G$4/(G$4-(B$4^2*F26*PI()/4)))^1.35)-1</f>
        <v>20.9793201668356</v>
      </c>
      <c r="J26" s="23" t="n">
        <f aca="false">I26/10*B$4^2*PI()/4</f>
        <v>237.27052120838</v>
      </c>
    </row>
    <row r="27" customFormat="false" ht="12.75" hidden="false" customHeight="false" outlineLevel="0" collapsed="false">
      <c r="A27" s="21" t="n">
        <f aca="false">A26+E$2/100</f>
        <v>9.5</v>
      </c>
      <c r="B27" s="17" t="n">
        <f aca="false">((A$2+1)*(G$2/(G$2-(B$2^2*A27*PI()/4)))^1)-1</f>
        <v>18.330552446841</v>
      </c>
      <c r="C27" s="22" t="n">
        <f aca="false">B27/10*B$2^2*PI()/4</f>
        <v>207.313664051657</v>
      </c>
      <c r="D27" s="17" t="n">
        <f aca="false">((A$2+1)*(G$2/(G$2-(B$2^2*A27*PI()/4)))^1.35)-1</f>
        <v>18.4475993414004</v>
      </c>
      <c r="E27" s="23" t="n">
        <f aca="false">D27/10*B$2^2*PI()/4</f>
        <v>208.637433242321</v>
      </c>
      <c r="F27" s="21" t="n">
        <f aca="false">F26+E$4/100</f>
        <v>9.5</v>
      </c>
      <c r="G27" s="17" t="n">
        <f aca="false">((A$4+1)*(G$4/(G$4-(B$4^2*F27*PI()/4)))^1)-1</f>
        <v>20.8740461898464</v>
      </c>
      <c r="H27" s="22" t="n">
        <f aca="false">G27/10*B$4^2*PI()/4</f>
        <v>236.079900578575</v>
      </c>
      <c r="I27" s="17" t="n">
        <f aca="false">((A$4+1)*(G$4/(G$4-(B$4^2*F27*PI()/4)))^1.35)-1</f>
        <v>21.0064939915847</v>
      </c>
      <c r="J27" s="23" t="n">
        <f aca="false">I27/10*B$4^2*PI()/4</f>
        <v>237.577849925906</v>
      </c>
    </row>
    <row r="28" customFormat="false" ht="12.75" hidden="false" customHeight="false" outlineLevel="0" collapsed="false">
      <c r="A28" s="21" t="n">
        <f aca="false">A27+E$2/100</f>
        <v>10</v>
      </c>
      <c r="B28" s="17" t="n">
        <f aca="false">((A$2+1)*(G$2/(G$2-(B$2^2*A28*PI()/4)))^1)-1</f>
        <v>18.3482688391039</v>
      </c>
      <c r="C28" s="22" t="n">
        <f aca="false">B28/10*B$2^2*PI()/4</f>
        <v>207.514031727669</v>
      </c>
      <c r="D28" s="17" t="n">
        <f aca="false">((A$2+1)*(G$2/(G$2-(B$2^2*A28*PI()/4)))^1.35)-1</f>
        <v>18.4716651481259</v>
      </c>
      <c r="E28" s="23" t="n">
        <f aca="false">D28/10*B$2^2*PI()/4</f>
        <v>208.909611104122</v>
      </c>
      <c r="F28" s="21" t="n">
        <f aca="false">F27+E$4/100</f>
        <v>10</v>
      </c>
      <c r="G28" s="17" t="n">
        <f aca="false">((A$4+1)*(G$4/(G$4-(B$4^2*F28*PI()/4)))^1)-1</f>
        <v>20.8940936863544</v>
      </c>
      <c r="H28" s="22" t="n">
        <f aca="false">G28/10*B$4^2*PI()/4</f>
        <v>236.306632422484</v>
      </c>
      <c r="I28" s="17" t="n">
        <f aca="false">((A$4+1)*(G$4/(G$4-(B$4^2*F28*PI()/4)))^1.35)-1</f>
        <v>21.0337263518266</v>
      </c>
      <c r="J28" s="23" t="n">
        <f aca="false">I28/10*B$4^2*PI()/4</f>
        <v>237.88584066426</v>
      </c>
    </row>
    <row r="29" customFormat="false" ht="12.75" hidden="false" customHeight="false" outlineLevel="0" collapsed="false">
      <c r="A29" s="21" t="n">
        <f aca="false">A28+E$2/100</f>
        <v>10.5</v>
      </c>
      <c r="B29" s="17" t="n">
        <f aca="false">((A$2+1)*(G$2/(G$2-(B$2^2*A29*PI()/4)))^1)-1</f>
        <v>18.3660177351952</v>
      </c>
      <c r="C29" s="22" t="n">
        <f aca="false">B29/10*B$2^2*PI()/4</f>
        <v>207.714767013321</v>
      </c>
      <c r="D29" s="17" t="n">
        <f aca="false">((A$2+1)*(G$2/(G$2-(B$2^2*A29*PI()/4)))^1.35)-1</f>
        <v>18.4957828428845</v>
      </c>
      <c r="E29" s="23" t="n">
        <f aca="false">D29/10*B$2^2*PI()/4</f>
        <v>209.182375805754</v>
      </c>
      <c r="F29" s="21" t="n">
        <f aca="false">F28+E$4/100</f>
        <v>10.5</v>
      </c>
      <c r="G29" s="17" t="n">
        <f aca="false">((A$4+1)*(G$4/(G$4-(B$4^2*F29*PI()/4)))^1)-1</f>
        <v>20.9141779635103</v>
      </c>
      <c r="H29" s="22" t="n">
        <f aca="false">G29/10*B$4^2*PI()/4</f>
        <v>236.533780245721</v>
      </c>
      <c r="I29" s="17" t="n">
        <f aca="false">((A$4+1)*(G$4/(G$4-(B$4^2*F29*PI()/4)))^1.35)-1</f>
        <v>21.0610174274746</v>
      </c>
      <c r="J29" s="23" t="n">
        <f aca="false">I29/10*B$4^2*PI()/4</f>
        <v>238.194495458211</v>
      </c>
    </row>
    <row r="30" customFormat="false" ht="12.75" hidden="false" customHeight="false" outlineLevel="0" collapsed="false">
      <c r="A30" s="21" t="n">
        <f aca="false">A29+E$2/100</f>
        <v>11</v>
      </c>
      <c r="B30" s="17" t="n">
        <f aca="false">((A$2+1)*(G$2/(G$2-(B$2^2*A30*PI()/4)))^1)-1</f>
        <v>18.383799224648</v>
      </c>
      <c r="C30" s="22" t="n">
        <f aca="false">B30/10*B$2^2*PI()/4</f>
        <v>207.915870921206</v>
      </c>
      <c r="D30" s="17" t="n">
        <f aca="false">((A$2+1)*(G$2/(G$2-(B$2^2*A30*PI()/4)))^1.35)-1</f>
        <v>18.5199525853046</v>
      </c>
      <c r="E30" s="23" t="n">
        <f aca="false">D30/10*B$2^2*PI()/4</f>
        <v>209.455729152568</v>
      </c>
      <c r="F30" s="21" t="n">
        <f aca="false">F29+E$4/100</f>
        <v>11</v>
      </c>
      <c r="G30" s="17" t="n">
        <f aca="false">((A$4+1)*(G$4/(G$4-(B$4^2*F30*PI()/4)))^1)-1</f>
        <v>20.934299122628</v>
      </c>
      <c r="H30" s="22" t="n">
        <f aca="false">G30/10*B$4^2*PI()/4</f>
        <v>236.761345194118</v>
      </c>
      <c r="I30" s="17" t="n">
        <f aca="false">((A$4+1)*(G$4/(G$4-(B$4^2*F30*PI()/4)))^1.35)-1</f>
        <v>21.0883673991605</v>
      </c>
      <c r="J30" s="23" t="n">
        <f aca="false">I30/10*B$4^2*PI()/4</f>
        <v>238.503816350659</v>
      </c>
    </row>
    <row r="31" customFormat="false" ht="12.75" hidden="false" customHeight="false" outlineLevel="0" collapsed="false">
      <c r="A31" s="21" t="n">
        <f aca="false">A30+E$2/100</f>
        <v>11.5</v>
      </c>
      <c r="B31" s="17" t="n">
        <f aca="false">((A$2+1)*(G$2/(G$2-(B$2^2*A31*PI()/4)))^1)-1</f>
        <v>18.4016133973246</v>
      </c>
      <c r="C31" s="22" t="n">
        <f aca="false">B31/10*B$2^2*PI()/4</f>
        <v>208.117344467644</v>
      </c>
      <c r="D31" s="17" t="n">
        <f aca="false">((A$2+1)*(G$2/(G$2-(B$2^2*A31*PI()/4)))^1.35)-1</f>
        <v>18.5441745356526</v>
      </c>
      <c r="E31" s="23" t="n">
        <f aca="false">D31/10*B$2^2*PI()/4</f>
        <v>209.729672957135</v>
      </c>
      <c r="F31" s="21" t="n">
        <f aca="false">F30+E$4/100</f>
        <v>11.5</v>
      </c>
      <c r="G31" s="17" t="n">
        <f aca="false">((A$4+1)*(G$4/(G$4-(B$4^2*F31*PI()/4)))^1)-1</f>
        <v>20.9544572653937</v>
      </c>
      <c r="H31" s="22" t="n">
        <f aca="false">G31/10*B$4^2*PI()/4</f>
        <v>236.989328417719</v>
      </c>
      <c r="I31" s="17" t="n">
        <f aca="false">((A$4+1)*(G$4/(G$4-(B$4^2*F31*PI()/4)))^1.35)-1</f>
        <v>21.1157764482385</v>
      </c>
      <c r="J31" s="23" t="n">
        <f aca="false">I31/10*B$4^2*PI()/4</f>
        <v>238.813805392669</v>
      </c>
    </row>
    <row r="32" customFormat="false" ht="12.75" hidden="false" customHeight="false" outlineLevel="0" collapsed="false">
      <c r="A32" s="21" t="n">
        <f aca="false">A31+E$2/100</f>
        <v>12</v>
      </c>
      <c r="B32" s="17" t="n">
        <f aca="false">((A$2+1)*(G$2/(G$2-(B$2^2*A32*PI()/4)))^1)-1</f>
        <v>18.4194603434178</v>
      </c>
      <c r="C32" s="22" t="n">
        <f aca="false">B32/10*B$2^2*PI()/4</f>
        <v>208.319188672692</v>
      </c>
      <c r="D32" s="17" t="n">
        <f aca="false">((A$2+1)*(G$2/(G$2-(B$2^2*A32*PI()/4)))^1.35)-1</f>
        <v>18.5684488548363</v>
      </c>
      <c r="E32" s="23" t="n">
        <f aca="false">D32/10*B$2^2*PI()/4</f>
        <v>210.004209039281</v>
      </c>
      <c r="F32" s="21" t="n">
        <f aca="false">F31+E$4/100</f>
        <v>12</v>
      </c>
      <c r="G32" s="17" t="n">
        <f aca="false">((A$4+1)*(G$4/(G$4-(B$4^2*F32*PI()/4)))^1)-1</f>
        <v>20.9746524938675</v>
      </c>
      <c r="H32" s="22" t="n">
        <f aca="false">G32/10*B$4^2*PI()/4</f>
        <v>237.217731070799</v>
      </c>
      <c r="I32" s="17" t="n">
        <f aca="false">((A$4+1)*(G$4/(G$4-(B$4^2*F32*PI()/4)))^1.35)-1</f>
        <v>21.1432447567884</v>
      </c>
      <c r="J32" s="23" t="n">
        <f aca="false">I32/10*B$4^2*PI()/4</f>
        <v>239.124464643518</v>
      </c>
    </row>
    <row r="33" customFormat="false" ht="12.75" hidden="false" customHeight="false" outlineLevel="0" collapsed="false">
      <c r="A33" s="21" t="n">
        <f aca="false">A32+E$2/100</f>
        <v>12.5</v>
      </c>
      <c r="B33" s="17" t="n">
        <f aca="false">((A$2+1)*(G$2/(G$2-(B$2^2*A33*PI()/4)))^1)-1</f>
        <v>18.4373401534527</v>
      </c>
      <c r="C33" s="22" t="n">
        <f aca="false">B33/10*B$2^2*PI()/4</f>
        <v>208.521404560163</v>
      </c>
      <c r="D33" s="17" t="n">
        <f aca="false">((A$2+1)*(G$2/(G$2-(B$2^2*A33*PI()/4)))^1.35)-1</f>
        <v>18.592775704408</v>
      </c>
      <c r="E33" s="23" t="n">
        <f aca="false">D33/10*B$2^2*PI()/4</f>
        <v>210.27933922612</v>
      </c>
      <c r="F33" s="21" t="n">
        <f aca="false">F32+E$4/100</f>
        <v>12.5</v>
      </c>
      <c r="G33" s="17" t="n">
        <f aca="false">((A$4+1)*(G$4/(G$4-(B$4^2*F33*PI()/4)))^1)-1</f>
        <v>20.9948849104859</v>
      </c>
      <c r="H33" s="22" t="n">
        <f aca="false">G33/10*B$4^2*PI()/4</f>
        <v>237.446554311885</v>
      </c>
      <c r="I33" s="17" t="n">
        <f aca="false">((A$4+1)*(G$4/(G$4-(B$4^2*F33*PI()/4)))^1.35)-1</f>
        <v>21.1707725076196</v>
      </c>
      <c r="J33" s="23" t="n">
        <f aca="false">I33/10*B$4^2*PI()/4</f>
        <v>239.43579617073</v>
      </c>
    </row>
    <row r="34" customFormat="false" ht="12.75" hidden="false" customHeight="false" outlineLevel="0" collapsed="false">
      <c r="A34" s="21" t="n">
        <f aca="false">A33+E$2/100</f>
        <v>13</v>
      </c>
      <c r="B34" s="17" t="n">
        <f aca="false">((A$2+1)*(G$2/(G$2-(B$2^2*A34*PI()/4)))^1)-1</f>
        <v>18.4552529182879</v>
      </c>
      <c r="C34" s="22" t="n">
        <f aca="false">B34/10*B$2^2*PI()/4</f>
        <v>208.723993157646</v>
      </c>
      <c r="D34" s="17" t="n">
        <f aca="false">((A$2+1)*(G$2/(G$2-(B$2^2*A34*PI()/4)))^1.35)-1</f>
        <v>18.617155246568</v>
      </c>
      <c r="E34" s="23" t="n">
        <f aca="false">D34/10*B$2^2*PI()/4</f>
        <v>210.555065352091</v>
      </c>
      <c r="F34" s="21" t="n">
        <f aca="false">F33+E$4/100</f>
        <v>13</v>
      </c>
      <c r="G34" s="17" t="n">
        <f aca="false">((A$4+1)*(G$4/(G$4-(B$4^2*F34*PI()/4)))^1)-1</f>
        <v>21.0151546180627</v>
      </c>
      <c r="H34" s="22" t="n">
        <f aca="false">G34/10*B$4^2*PI()/4</f>
        <v>237.675799303773</v>
      </c>
      <c r="I34" s="17" t="n">
        <f aca="false">((A$4+1)*(G$4/(G$4-(B$4^2*F34*PI()/4)))^1.35)-1</f>
        <v>21.1983598842743</v>
      </c>
      <c r="J34" s="23" t="n">
        <f aca="false">I34/10*B$4^2*PI()/4</f>
        <v>239.747802050119</v>
      </c>
    </row>
    <row r="35" customFormat="false" ht="12.75" hidden="false" customHeight="false" outlineLevel="0" collapsed="false">
      <c r="A35" s="21" t="n">
        <f aca="false">A34+E$2/100</f>
        <v>13.5</v>
      </c>
      <c r="B35" s="17" t="n">
        <f aca="false">((A$2+1)*(G$2/(G$2-(B$2^2*A35*PI()/4)))^1)-1</f>
        <v>18.4731987291176</v>
      </c>
      <c r="C35" s="22" t="n">
        <f aca="false">B35/10*B$2^2*PI()/4</f>
        <v>208.92695549652</v>
      </c>
      <c r="D35" s="17" t="n">
        <f aca="false">((A$2+1)*(G$2/(G$2-(B$2^2*A35*PI()/4)))^1.35)-1</f>
        <v>18.6415876441672</v>
      </c>
      <c r="E35" s="23" t="n">
        <f aca="false">D35/10*B$2^2*PI()/4</f>
        <v>210.831389258998</v>
      </c>
      <c r="F35" s="21" t="n">
        <f aca="false">F34+E$4/100</f>
        <v>13.5</v>
      </c>
      <c r="G35" s="17" t="n">
        <f aca="false">((A$4+1)*(G$4/(G$4-(B$4^2*F35*PI()/4)))^1)-1</f>
        <v>21.0354617197909</v>
      </c>
      <c r="H35" s="22" t="n">
        <f aca="false">G35/10*B$4^2*PI()/4</f>
        <v>237.905467213552</v>
      </c>
      <c r="I35" s="17" t="n">
        <f aca="false">((A$4+1)*(G$4/(G$4-(B$4^2*F35*PI()/4)))^1.35)-1</f>
        <v>21.2260070710314</v>
      </c>
      <c r="J35" s="23" t="n">
        <f aca="false">I35/10*B$4^2*PI()/4</f>
        <v>240.06048436583</v>
      </c>
    </row>
    <row r="36" customFormat="false" ht="12.75" hidden="false" customHeight="false" outlineLevel="0" collapsed="false">
      <c r="A36" s="21" t="n">
        <f aca="false">A35+E$2/100</f>
        <v>14</v>
      </c>
      <c r="B36" s="17" t="n">
        <f aca="false">((A$2+1)*(G$2/(G$2-(B$2^2*A36*PI()/4)))^1)-1</f>
        <v>18.4911776774723</v>
      </c>
      <c r="C36" s="22" t="n">
        <f aca="false">B36/10*B$2^2*PI()/4</f>
        <v>209.130292611974</v>
      </c>
      <c r="D36" s="17" t="n">
        <f aca="false">((A$2+1)*(G$2/(G$2-(B$2^2*A36*PI()/4)))^1.35)-1</f>
        <v>18.666073060711</v>
      </c>
      <c r="E36" s="23" t="n">
        <f aca="false">D36/10*B$2^2*PI()/4</f>
        <v>211.10831279604</v>
      </c>
      <c r="F36" s="21" t="n">
        <f aca="false">F35+E$4/100</f>
        <v>14</v>
      </c>
      <c r="G36" s="17" t="n">
        <f aca="false">((A$4+1)*(G$4/(G$4-(B$4^2*F36*PI()/4)))^1)-1</f>
        <v>21.055806319245</v>
      </c>
      <c r="H36" s="22" t="n">
        <f aca="false">G36/10*B$4^2*PI()/4</f>
        <v>238.135559212618</v>
      </c>
      <c r="I36" s="17" t="n">
        <f aca="false">((A$4+1)*(G$4/(G$4-(B$4^2*F36*PI()/4)))^1.35)-1</f>
        <v>21.2537142529098</v>
      </c>
      <c r="J36" s="23" t="n">
        <f aca="false">I36/10*B$4^2*PI()/4</f>
        <v>240.373845210378</v>
      </c>
    </row>
    <row r="37" customFormat="false" ht="12.75" hidden="false" customHeight="false" outlineLevel="0" collapsed="false">
      <c r="A37" s="21" t="n">
        <f aca="false">A36+E$2/100</f>
        <v>14.5</v>
      </c>
      <c r="B37" s="17" t="n">
        <f aca="false">((A$2+1)*(G$2/(G$2-(B$2^2*A37*PI()/4)))^1)-1</f>
        <v>18.5091898552213</v>
      </c>
      <c r="C37" s="22" t="n">
        <f aca="false">B37/10*B$2^2*PI()/4</f>
        <v>209.334005543023</v>
      </c>
      <c r="D37" s="17" t="n">
        <f aca="false">((A$2+1)*(G$2/(G$2-(B$2^2*A37*PI()/4)))^1.35)-1</f>
        <v>18.6906116603619</v>
      </c>
      <c r="E37" s="23" t="n">
        <f aca="false">D37/10*B$2^2*PI()/4</f>
        <v>211.385837819854</v>
      </c>
      <c r="F37" s="21" t="n">
        <f aca="false">F36+E$4/100</f>
        <v>14.5</v>
      </c>
      <c r="G37" s="17" t="n">
        <f aca="false">((A$4+1)*(G$4/(G$4-(B$4^2*F37*PI()/4)))^1)-1</f>
        <v>21.076188520382</v>
      </c>
      <c r="H37" s="22" t="n">
        <f aca="false">G37/10*B$4^2*PI()/4</f>
        <v>238.3660764767</v>
      </c>
      <c r="I37" s="17" t="n">
        <f aca="false">((A$4+1)*(G$4/(G$4-(B$4^2*F37*PI()/4)))^1.35)-1</f>
        <v>21.2814816156727</v>
      </c>
      <c r="J37" s="23" t="n">
        <f aca="false">I37/10*B$4^2*PI()/4</f>
        <v>240.687886684693</v>
      </c>
    </row>
    <row r="38" customFormat="false" ht="12.75" hidden="false" customHeight="false" outlineLevel="0" collapsed="false">
      <c r="A38" s="21" t="n">
        <f aca="false">A37+E$2/100</f>
        <v>15</v>
      </c>
      <c r="B38" s="17" t="n">
        <f aca="false">((A$2+1)*(G$2/(G$2-(B$2^2*A38*PI()/4)))^1)-1</f>
        <v>18.5272353545735</v>
      </c>
      <c r="C38" s="22" t="n">
        <f aca="false">B38/10*B$2^2*PI()/4</f>
        <v>209.538095332526</v>
      </c>
      <c r="D38" s="17" t="n">
        <f aca="false">((A$2+1)*(G$2/(G$2-(B$2^2*A38*PI()/4)))^1.35)-1</f>
        <v>18.7152036079431</v>
      </c>
      <c r="E38" s="23" t="n">
        <f aca="false">D38/10*B$2^2*PI()/4</f>
        <v>211.663966194545</v>
      </c>
      <c r="F38" s="21" t="n">
        <f aca="false">F37+E$4/100</f>
        <v>15</v>
      </c>
      <c r="G38" s="17" t="n">
        <f aca="false">((A$4+1)*(G$4/(G$4-(B$4^2*F38*PI()/4)))^1)-1</f>
        <v>21.0966084275437</v>
      </c>
      <c r="H38" s="22" t="n">
        <f aca="false">G38/10*B$4^2*PI()/4</f>
        <v>238.597020185874</v>
      </c>
      <c r="I38" s="17" t="n">
        <f aca="false">((A$4+1)*(G$4/(G$4-(B$4^2*F38*PI()/4)))^1.35)-1</f>
        <v>21.3093093458304</v>
      </c>
      <c r="J38" s="23" t="n">
        <f aca="false">I38/10*B$4^2*PI()/4</f>
        <v>241.002610898159</v>
      </c>
    </row>
    <row r="39" customFormat="false" ht="12.75" hidden="false" customHeight="false" outlineLevel="0" collapsed="false">
      <c r="A39" s="21" t="n">
        <f aca="false">A38+E$2/100</f>
        <v>15.5</v>
      </c>
      <c r="B39" s="17" t="n">
        <f aca="false">((A$2+1)*(G$2/(G$2-(B$2^2*A39*PI()/4)))^1)-1</f>
        <v>18.5453142680794</v>
      </c>
      <c r="C39" s="22" t="n">
        <f aca="false">B39/10*B$2^2*PI()/4</f>
        <v>209.742563027204</v>
      </c>
      <c r="D39" s="17" t="n">
        <f aca="false">((A$2+1)*(G$2/(G$2-(B$2^2*A39*PI()/4)))^1.35)-1</f>
        <v>18.7398490689418</v>
      </c>
      <c r="E39" s="23" t="n">
        <f aca="false">D39/10*B$2^2*PI()/4</f>
        <v>211.942699791729</v>
      </c>
      <c r="F39" s="21" t="n">
        <f aca="false">F38+E$4/100</f>
        <v>15.5</v>
      </c>
      <c r="G39" s="17" t="n">
        <f aca="false">((A$4+1)*(G$4/(G$4-(B$4^2*F39*PI()/4)))^1)-1</f>
        <v>21.1170661454583</v>
      </c>
      <c r="H39" s="22" t="n">
        <f aca="false">G39/10*B$4^2*PI()/4</f>
        <v>238.828391524589</v>
      </c>
      <c r="I39" s="17" t="n">
        <f aca="false">((A$4+1)*(G$4/(G$4-(B$4^2*F39*PI()/4)))^1.35)-1</f>
        <v>21.3371976306447</v>
      </c>
      <c r="J39" s="23" t="n">
        <f aca="false">I39/10*B$4^2*PI()/4</f>
        <v>241.318019968657</v>
      </c>
    </row>
    <row r="40" customFormat="false" ht="12.75" hidden="false" customHeight="false" outlineLevel="0" collapsed="false">
      <c r="A40" s="21" t="n">
        <f aca="false">A39+E$2/100</f>
        <v>16</v>
      </c>
      <c r="B40" s="17" t="n">
        <f aca="false">((A$2+1)*(G$2/(G$2-(B$2^2*A40*PI()/4)))^1)-1</f>
        <v>18.5634266886326</v>
      </c>
      <c r="C40" s="22" t="n">
        <f aca="false">B40/10*B$2^2*PI()/4</f>
        <v>209.947409677659</v>
      </c>
      <c r="D40" s="17" t="n">
        <f aca="false">((A$2+1)*(G$2/(G$2-(B$2^2*A40*PI()/4)))^1.35)-1</f>
        <v>18.7645482095124</v>
      </c>
      <c r="E40" s="23" t="n">
        <f aca="false">D40/10*B$2^2*PI()/4</f>
        <v>212.222040490568</v>
      </c>
      <c r="F40" s="21" t="n">
        <f aca="false">F39+E$4/100</f>
        <v>16</v>
      </c>
      <c r="G40" s="17" t="n">
        <f aca="false">((A$4+1)*(G$4/(G$4-(B$4^2*F40*PI()/4)))^1)-1</f>
        <v>21.1375617792422</v>
      </c>
      <c r="H40" s="22" t="n">
        <f aca="false">G40/10*B$4^2*PI()/4</f>
        <v>239.060191681683</v>
      </c>
      <c r="I40" s="17" t="n">
        <f aca="false">((A$4+1)*(G$4/(G$4-(B$4^2*F40*PI()/4)))^1.35)-1</f>
        <v>21.3651466581325</v>
      </c>
      <c r="J40" s="23" t="n">
        <f aca="false">I40/10*B$4^2*PI()/4</f>
        <v>241.634116022607</v>
      </c>
    </row>
    <row r="41" customFormat="false" ht="12.75" hidden="false" customHeight="false" outlineLevel="0" collapsed="false">
      <c r="A41" s="21" t="n">
        <f aca="false">A40+E$2/100</f>
        <v>16.5</v>
      </c>
      <c r="B41" s="17" t="n">
        <f aca="false">((A$2+1)*(G$2/(G$2-(B$2^2*A41*PI()/4)))^1)-1</f>
        <v>18.5815727094713</v>
      </c>
      <c r="C41" s="22" t="n">
        <f aca="false">B41/10*B$2^2*PI()/4</f>
        <v>210.152636338391</v>
      </c>
      <c r="D41" s="17" t="n">
        <f aca="false">((A$2+1)*(G$2/(G$2-(B$2^2*A41*PI()/4)))^1.35)-1</f>
        <v>18.7893011964797</v>
      </c>
      <c r="E41" s="23" t="n">
        <f aca="false">D41/10*B$2^2*PI()/4</f>
        <v>212.501990177807</v>
      </c>
      <c r="F41" s="21" t="n">
        <f aca="false">F40+E$4/100</f>
        <v>16.5</v>
      </c>
      <c r="G41" s="17" t="n">
        <f aca="false">((A$4+1)*(G$4/(G$4-(B$4^2*F41*PI()/4)))^1)-1</f>
        <v>21.1580954344017</v>
      </c>
      <c r="H41" s="22" t="n">
        <f aca="false">G41/10*B$4^2*PI()/4</f>
        <v>239.292421850406</v>
      </c>
      <c r="I41" s="17" t="n">
        <f aca="false">((A$4+1)*(G$4/(G$4-(B$4^2*F41*PI()/4)))^1.35)-1</f>
        <v>21.3931566170691</v>
      </c>
      <c r="J41" s="23" t="n">
        <f aca="false">I41/10*B$4^2*PI()/4</f>
        <v>241.950901195009</v>
      </c>
    </row>
    <row r="42" customFormat="false" ht="12.75" hidden="false" customHeight="false" outlineLevel="0" collapsed="false">
      <c r="A42" s="21" t="n">
        <f aca="false">A41+E$2/100</f>
        <v>17</v>
      </c>
      <c r="B42" s="17" t="n">
        <f aca="false">((A$2+1)*(G$2/(G$2-(B$2^2*A42*PI()/4)))^1)-1</f>
        <v>18.5997524241799</v>
      </c>
      <c r="C42" s="22" t="n">
        <f aca="false">B42/10*B$2^2*PI()/4</f>
        <v>210.358244067813</v>
      </c>
      <c r="D42" s="17" t="n">
        <f aca="false">((A$2+1)*(G$2/(G$2-(B$2^2*A42*PI()/4)))^1.35)-1</f>
        <v>18.8141081973424</v>
      </c>
      <c r="E42" s="23" t="n">
        <f aca="false">D42/10*B$2^2*PI()/4</f>
        <v>212.782550747811</v>
      </c>
      <c r="F42" s="21" t="n">
        <f aca="false">F41+E$4/100</f>
        <v>17</v>
      </c>
      <c r="G42" s="17" t="n">
        <f aca="false">((A$4+1)*(G$4/(G$4-(B$4^2*F42*PI()/4)))^1)-1</f>
        <v>21.1786672168352</v>
      </c>
      <c r="H42" s="22" t="n">
        <f aca="false">G42/10*B$4^2*PI()/4</f>
        <v>239.525083228436</v>
      </c>
      <c r="I42" s="17" t="n">
        <f aca="false">((A$4+1)*(G$4/(G$4-(B$4^2*F42*PI()/4)))^1.35)-1</f>
        <v>21.4212276969927</v>
      </c>
      <c r="J42" s="23" t="n">
        <f aca="false">I42/10*B$4^2*PI()/4</f>
        <v>242.268377629487</v>
      </c>
    </row>
    <row r="43" customFormat="false" ht="12.75" hidden="false" customHeight="false" outlineLevel="0" collapsed="false">
      <c r="A43" s="21" t="n">
        <f aca="false">A42+E$2/100</f>
        <v>17.5</v>
      </c>
      <c r="B43" s="17" t="n">
        <f aca="false">((A$2+1)*(G$2/(G$2-(B$2^2*A43*PI()/4)))^1)-1</f>
        <v>18.6179659266908</v>
      </c>
      <c r="C43" s="22" t="n">
        <f aca="false">B43/10*B$2^2*PI()/4</f>
        <v>210.564233928276</v>
      </c>
      <c r="D43" s="17" t="n">
        <f aca="false">((A$2+1)*(G$2/(G$2-(B$2^2*A43*PI()/4)))^1.35)-1</f>
        <v>18.8389693802764</v>
      </c>
      <c r="E43" s="23" t="n">
        <f aca="false">D43/10*B$2^2*PI()/4</f>
        <v>213.063724102606</v>
      </c>
      <c r="F43" s="21" t="n">
        <f aca="false">F42+E$4/100</f>
        <v>17.5</v>
      </c>
      <c r="G43" s="17" t="n">
        <f aca="false">((A$4+1)*(G$4/(G$4-(B$4^2*F43*PI()/4)))^1)-1</f>
        <v>21.1992772328343</v>
      </c>
      <c r="H43" s="22" t="n">
        <f aca="false">G43/10*B$4^2*PI()/4</f>
        <v>239.758177017908</v>
      </c>
      <c r="I43" s="17" t="n">
        <f aca="false">((A$4+1)*(G$4/(G$4-(B$4^2*F43*PI()/4)))^1.35)-1</f>
        <v>21.4493600882075</v>
      </c>
      <c r="J43" s="23" t="n">
        <f aca="false">I43/10*B$4^2*PI()/4</f>
        <v>242.586547478333</v>
      </c>
    </row>
    <row r="44" customFormat="false" ht="12.75" hidden="false" customHeight="false" outlineLevel="0" collapsed="false">
      <c r="A44" s="21" t="n">
        <f aca="false">A43+E$2/100</f>
        <v>18</v>
      </c>
      <c r="B44" s="17" t="n">
        <f aca="false">((A$2+1)*(G$2/(G$2-(B$2^2*A44*PI()/4)))^1)-1</f>
        <v>18.6362133112857</v>
      </c>
      <c r="C44" s="22" t="n">
        <f aca="false">B44/10*B$2^2*PI()/4</f>
        <v>210.770606986082</v>
      </c>
      <c r="D44" s="17" t="n">
        <f aca="false">((A$2+1)*(G$2/(G$2-(B$2^2*A44*PI()/4)))^1.35)-1</f>
        <v>18.8638849141382</v>
      </c>
      <c r="E44" s="23" t="n">
        <f aca="false">D44/10*B$2^2*PI()/4</f>
        <v>213.345512151911</v>
      </c>
      <c r="F44" s="21" t="n">
        <f aca="false">F43+E$4/100</f>
        <v>18</v>
      </c>
      <c r="G44" s="17" t="n">
        <f aca="false">((A$4+1)*(G$4/(G$4-(B$4^2*F44*PI()/4)))^1)-1</f>
        <v>21.2199255890864</v>
      </c>
      <c r="H44" s="22" t="n">
        <f aca="false">G44/10*B$4^2*PI()/4</f>
        <v>239.991704425425</v>
      </c>
      <c r="I44" s="17" t="n">
        <f aca="false">((A$4+1)*(G$4/(G$4-(B$4^2*F44*PI()/4)))^1.35)-1</f>
        <v>21.477553981788</v>
      </c>
      <c r="J44" s="23" t="n">
        <f aca="false">I44/10*B$4^2*PI()/4</f>
        <v>242.905412902548</v>
      </c>
    </row>
    <row r="45" customFormat="false" ht="12.75" hidden="false" customHeight="false" outlineLevel="0" collapsed="false">
      <c r="A45" s="21" t="n">
        <f aca="false">A44+E$2/100</f>
        <v>18.5</v>
      </c>
      <c r="B45" s="17" t="n">
        <f aca="false">((A$2+1)*(G$2/(G$2-(B$2^2*A45*PI()/4)))^1)-1</f>
        <v>18.6544946725975</v>
      </c>
      <c r="C45" s="22" t="n">
        <f aca="false">B45/10*B$2^2*PI()/4</f>
        <v>210.977364311504</v>
      </c>
      <c r="D45" s="17" t="n">
        <f aca="false">((A$2+1)*(G$2/(G$2-(B$2^2*A45*PI()/4)))^1.35)-1</f>
        <v>18.8888549684682</v>
      </c>
      <c r="E45" s="23" t="n">
        <f aca="false">D45/10*B$2^2*PI()/4</f>
        <v>213.627916813186</v>
      </c>
      <c r="F45" s="21" t="n">
        <f aca="false">F44+E$4/100</f>
        <v>18.5</v>
      </c>
      <c r="G45" s="17" t="n">
        <f aca="false">((A$4+1)*(G$4/(G$4-(B$4^2*F45*PI()/4)))^1)-1</f>
        <v>21.2406123926761</v>
      </c>
      <c r="H45" s="22" t="n">
        <f aca="false">G45/10*B$4^2*PI()/4</f>
        <v>240.225666662087</v>
      </c>
      <c r="I45" s="17" t="n">
        <f aca="false">((A$4+1)*(G$4/(G$4-(B$4^2*F45*PI()/4)))^1.35)-1</f>
        <v>21.5058095695825</v>
      </c>
      <c r="J45" s="23" t="n">
        <f aca="false">I45/10*B$4^2*PI()/4</f>
        <v>243.224976071885</v>
      </c>
    </row>
    <row r="46" customFormat="false" ht="12.75" hidden="false" customHeight="false" outlineLevel="0" collapsed="false">
      <c r="A46" s="21" t="n">
        <f aca="false">A45+E$2/100</f>
        <v>19</v>
      </c>
      <c r="B46" s="17" t="n">
        <f aca="false">((A$2+1)*(G$2/(G$2-(B$2^2*A46*PI()/4)))^1)-1</f>
        <v>18.6728101056119</v>
      </c>
      <c r="C46" s="22" t="n">
        <f aca="false">B46/10*B$2^2*PI()/4</f>
        <v>211.184506978804</v>
      </c>
      <c r="D46" s="17" t="n">
        <f aca="false">((A$2+1)*(G$2/(G$2-(B$2^2*A46*PI()/4)))^1.35)-1</f>
        <v>18.9138797134943</v>
      </c>
      <c r="E46" s="23" t="n">
        <f aca="false">D46/10*B$2^2*PI()/4</f>
        <v>213.910940011661</v>
      </c>
      <c r="F46" s="21" t="n">
        <f aca="false">F45+E$4/100</f>
        <v>19</v>
      </c>
      <c r="G46" s="17" t="n">
        <f aca="false">((A$4+1)*(G$4/(G$4-(B$4^2*F46*PI()/4)))^1)-1</f>
        <v>21.2613377510872</v>
      </c>
      <c r="H46" s="22" t="n">
        <f aca="false">G46/10*B$4^2*PI()/4</f>
        <v>240.460064943505</v>
      </c>
      <c r="I46" s="17" t="n">
        <f aca="false">((A$4+1)*(G$4/(G$4-(B$4^2*F46*PI()/4)))^1.35)-1</f>
        <v>21.5341270442172</v>
      </c>
      <c r="J46" s="23" t="n">
        <f aca="false">I46/10*B$4^2*PI()/4</f>
        <v>243.545239164895</v>
      </c>
    </row>
    <row r="47" customFormat="false" ht="12.75" hidden="false" customHeight="false" outlineLevel="0" collapsed="false">
      <c r="A47" s="21" t="n">
        <f aca="false">A46+E$2/100</f>
        <v>19.5</v>
      </c>
      <c r="B47" s="17" t="n">
        <f aca="false">((A$2+1)*(G$2/(G$2-(B$2^2*A47*PI()/4)))^1)-1</f>
        <v>18.691159705669</v>
      </c>
      <c r="C47" s="22" t="n">
        <f aca="false">B47/10*B$2^2*PI()/4</f>
        <v>211.392036066252</v>
      </c>
      <c r="D47" s="17" t="n">
        <f aca="false">((A$2+1)*(G$2/(G$2-(B$2^2*A47*PI()/4)))^1.35)-1</f>
        <v>18.9389593201349</v>
      </c>
      <c r="E47" s="23" t="n">
        <f aca="false">D47/10*B$2^2*PI()/4</f>
        <v>214.194583680379</v>
      </c>
      <c r="F47" s="21" t="n">
        <f aca="false">F46+E$4/100</f>
        <v>19.5</v>
      </c>
      <c r="G47" s="17" t="n">
        <f aca="false">((A$4+1)*(G$4/(G$4-(B$4^2*F47*PI()/4)))^1)-1</f>
        <v>21.2821017722044</v>
      </c>
      <c r="H47" s="22" t="n">
        <f aca="false">G47/10*B$4^2*PI()/4</f>
        <v>240.694900489827</v>
      </c>
      <c r="I47" s="17" t="n">
        <f aca="false">((A$4+1)*(G$4/(G$4-(B$4^2*F47*PI()/4)))^1.35)-1</f>
        <v>21.5625065991001</v>
      </c>
      <c r="J47" s="23" t="n">
        <f aca="false">I47/10*B$4^2*PI()/4</f>
        <v>243.866204368971</v>
      </c>
    </row>
    <row r="48" customFormat="false" ht="12.75" hidden="false" customHeight="false" outlineLevel="0" collapsed="false">
      <c r="A48" s="21" t="n">
        <f aca="false">A47+E$2/100</f>
        <v>20</v>
      </c>
      <c r="B48" s="17" t="n">
        <f aca="false">((A$2+1)*(G$2/(G$2-(B$2^2*A48*PI()/4)))^1)-1</f>
        <v>18.7095435684647</v>
      </c>
      <c r="C48" s="22" t="n">
        <f aca="false">B48/10*B$2^2*PI()/4</f>
        <v>211.599952656145</v>
      </c>
      <c r="D48" s="17" t="n">
        <f aca="false">((A$2+1)*(G$2/(G$2-(B$2^2*A48*PI()/4)))^1.35)-1</f>
        <v>18.964093960003</v>
      </c>
      <c r="E48" s="23" t="n">
        <f aca="false">D48/10*B$2^2*PI()/4</f>
        <v>214.478849760236</v>
      </c>
      <c r="F48" s="21" t="n">
        <f aca="false">F47+E$4/100</f>
        <v>20</v>
      </c>
      <c r="G48" s="17" t="n">
        <f aca="false">((A$4+1)*(G$4/(G$4-(B$4^2*F48*PI()/4)))^1)-1</f>
        <v>21.3029045643153</v>
      </c>
      <c r="H48" s="22" t="n">
        <f aca="false">G48/10*B$4^2*PI()/4</f>
        <v>240.930174525759</v>
      </c>
      <c r="I48" s="17" t="n">
        <f aca="false">((A$4+1)*(G$4/(G$4-(B$4^2*F48*PI()/4)))^1.35)-1</f>
        <v>21.5909484284245</v>
      </c>
      <c r="J48" s="23" t="n">
        <f aca="false">I48/10*B$4^2*PI()/4</f>
        <v>244.187873880388</v>
      </c>
    </row>
    <row r="49" customFormat="false" ht="12.75" hidden="false" customHeight="false" outlineLevel="0" collapsed="false">
      <c r="A49" s="21" t="n">
        <f aca="false">A48+E$2/100</f>
        <v>20.5</v>
      </c>
      <c r="B49" s="17" t="n">
        <f aca="false">((A$2+1)*(G$2/(G$2-(B$2^2*A49*PI()/4)))^1)-1</f>
        <v>18.727961790053</v>
      </c>
      <c r="C49" s="22" t="n">
        <f aca="false">B49/10*B$2^2*PI()/4</f>
        <v>211.808257834827</v>
      </c>
      <c r="D49" s="17" t="n">
        <f aca="false">((A$2+1)*(G$2/(G$2-(B$2^2*A49*PI()/4)))^1.35)-1</f>
        <v>18.9892838054092</v>
      </c>
      <c r="E49" s="23" t="n">
        <f aca="false">D49/10*B$2^2*PI()/4</f>
        <v>214.763740200018</v>
      </c>
      <c r="F49" s="21" t="n">
        <f aca="false">F48+E$4/100</f>
        <v>20.5</v>
      </c>
      <c r="G49" s="17" t="n">
        <f aca="false">((A$4+1)*(G$4/(G$4-(B$4^2*F49*PI()/4)))^1)-1</f>
        <v>21.3237462361126</v>
      </c>
      <c r="H49" s="22" t="n">
        <f aca="false">G49/10*B$4^2*PI()/4</f>
        <v>241.165888280583</v>
      </c>
      <c r="I49" s="17" t="n">
        <f aca="false">((A$4+1)*(G$4/(G$4-(B$4^2*F49*PI()/4)))^1.35)-1</f>
        <v>21.6194527271735</v>
      </c>
      <c r="J49" s="23" t="n">
        <f aca="false">I49/10*B$4^2*PI()/4</f>
        <v>244.510249904353</v>
      </c>
    </row>
    <row r="50" customFormat="false" ht="12.75" hidden="false" customHeight="false" outlineLevel="0" collapsed="false">
      <c r="A50" s="21" t="n">
        <f aca="false">A49+E$2/100</f>
        <v>21</v>
      </c>
      <c r="B50" s="17" t="n">
        <f aca="false">((A$2+1)*(G$2/(G$2-(B$2^2*A50*PI()/4)))^1)-1</f>
        <v>18.7464144668468</v>
      </c>
      <c r="C50" s="22" t="n">
        <f aca="false">B50/10*B$2^2*PI()/4</f>
        <v>212.016952692703</v>
      </c>
      <c r="D50" s="17" t="n">
        <f aca="false">((A$2+1)*(G$2/(G$2-(B$2^2*A50*PI()/4)))^1.35)-1</f>
        <v>19.0145290293651</v>
      </c>
      <c r="E50" s="23" t="n">
        <f aca="false">D50/10*B$2^2*PI()/4</f>
        <v>215.049256956444</v>
      </c>
      <c r="F50" s="21" t="n">
        <f aca="false">F49+E$4/100</f>
        <v>21</v>
      </c>
      <c r="G50" s="17" t="n">
        <f aca="false">((A$4+1)*(G$4/(G$4-(B$4^2*F50*PI()/4)))^1)-1</f>
        <v>21.3446268966951</v>
      </c>
      <c r="H50" s="22" t="n">
        <f aca="false">G50/10*B$4^2*PI()/4</f>
        <v>241.40204298818</v>
      </c>
      <c r="I50" s="17" t="n">
        <f aca="false">((A$4+1)*(G$4/(G$4-(B$4^2*F50*PI()/4)))^1.35)-1</f>
        <v>21.6480196911237</v>
      </c>
      <c r="J50" s="23" t="n">
        <f aca="false">I50/10*B$4^2*PI()/4</f>
        <v>244.833334655045</v>
      </c>
    </row>
    <row r="51" customFormat="false" ht="12.75" hidden="false" customHeight="false" outlineLevel="0" collapsed="false">
      <c r="A51" s="21" t="n">
        <f aca="false">A50+E$2/100</f>
        <v>21.5</v>
      </c>
      <c r="B51" s="17" t="n">
        <f aca="false">((A$2+1)*(G$2/(G$2-(B$2^2*A51*PI()/4)))^1)-1</f>
        <v>18.7649016956205</v>
      </c>
      <c r="C51" s="22" t="n">
        <f aca="false">B51/10*B$2^2*PI()/4</f>
        <v>212.226038324266</v>
      </c>
      <c r="D51" s="17" t="n">
        <f aca="false">((A$2+1)*(G$2/(G$2-(B$2^2*A51*PI()/4)))^1.35)-1</f>
        <v>19.0398298055873</v>
      </c>
      <c r="E51" s="23" t="n">
        <f aca="false">D51/10*B$2^2*PI()/4</f>
        <v>215.335401994199</v>
      </c>
      <c r="F51" s="21" t="n">
        <f aca="false">F50+E$4/100</f>
        <v>21.5</v>
      </c>
      <c r="G51" s="17" t="n">
        <f aca="false">((A$4+1)*(G$4/(G$4-(B$4^2*F51*PI()/4)))^1)-1</f>
        <v>21.3655466555706</v>
      </c>
      <c r="H51" s="22" t="n">
        <f aca="false">G51/10*B$4^2*PI()/4</f>
        <v>241.638639887054</v>
      </c>
      <c r="I51" s="17" t="n">
        <f aca="false">((A$4+1)*(G$4/(G$4-(B$4^2*F51*PI()/4)))^1.35)-1</f>
        <v>21.6766495168488</v>
      </c>
      <c r="J51" s="23" t="n">
        <f aca="false">I51/10*B$4^2*PI()/4</f>
        <v>245.157130355662</v>
      </c>
    </row>
    <row r="52" customFormat="false" ht="12.75" hidden="false" customHeight="false" outlineLevel="0" collapsed="false">
      <c r="A52" s="21" t="n">
        <f aca="false">A51+E$2/100</f>
        <v>22</v>
      </c>
      <c r="B52" s="17" t="n">
        <f aca="false">((A$2+1)*(G$2/(G$2-(B$2^2*A52*PI()/4)))^1)-1</f>
        <v>18.783423573511</v>
      </c>
      <c r="C52" s="22" t="n">
        <f aca="false">B52/10*B$2^2*PI()/4</f>
        <v>212.435515828107</v>
      </c>
      <c r="D52" s="17" t="n">
        <f aca="false">((A$2+1)*(G$2/(G$2-(B$2^2*A52*PI()/4)))^1.35)-1</f>
        <v>19.0651863085005</v>
      </c>
      <c r="E52" s="23" t="n">
        <f aca="false">D52/10*B$2^2*PI()/4</f>
        <v>215.622177285981</v>
      </c>
      <c r="F52" s="21" t="n">
        <f aca="false">F51+E$4/100</f>
        <v>22</v>
      </c>
      <c r="G52" s="17" t="n">
        <f aca="false">((A$4+1)*(G$4/(G$4-(B$4^2*F52*PI()/4)))^1)-1</f>
        <v>21.3865056226572</v>
      </c>
      <c r="H52" s="22" t="n">
        <f aca="false">G52/10*B$4^2*PI()/4</f>
        <v>241.875680220348</v>
      </c>
      <c r="I52" s="17" t="n">
        <f aca="false">((A$4+1)*(G$4/(G$4-(B$4^2*F52*PI()/4)))^1.35)-1</f>
        <v>21.7053424017243</v>
      </c>
      <c r="J52" s="23" t="n">
        <f aca="false">I52/10*B$4^2*PI()/4</f>
        <v>245.481639238469</v>
      </c>
    </row>
    <row r="53" customFormat="false" ht="12.75" hidden="false" customHeight="false" outlineLevel="0" collapsed="false">
      <c r="A53" s="21" t="n">
        <f aca="false">A52+E$2/100</f>
        <v>22.5</v>
      </c>
      <c r="B53" s="17" t="n">
        <f aca="false">((A$2+1)*(G$2/(G$2-(B$2^2*A53*PI()/4)))^1)-1</f>
        <v>18.8019801980198</v>
      </c>
      <c r="C53" s="22" t="n">
        <f aca="false">B53/10*B$2^2*PI()/4</f>
        <v>212.645386306943</v>
      </c>
      <c r="D53" s="17" t="n">
        <f aca="false">((A$2+1)*(G$2/(G$2-(B$2^2*A53*PI()/4)))^1.35)-1</f>
        <v>19.0905987132414</v>
      </c>
      <c r="E53" s="23" t="n">
        <f aca="false">D53/10*B$2^2*PI()/4</f>
        <v>215.90958481254</v>
      </c>
      <c r="F53" s="21" t="n">
        <f aca="false">F52+E$4/100</f>
        <v>22.5</v>
      </c>
      <c r="G53" s="17" t="n">
        <f aca="false">((A$4+1)*(G$4/(G$4-(B$4^2*F53*PI()/4)))^1)-1</f>
        <v>21.4075039082856</v>
      </c>
      <c r="H53" s="22" t="n">
        <f aca="false">G53/10*B$4^2*PI()/4</f>
        <v>242.113165235873</v>
      </c>
      <c r="I53" s="17" t="n">
        <f aca="false">((A$4+1)*(G$4/(G$4-(B$4^2*F53*PI()/4)))^1.35)-1</f>
        <v>21.734098543931</v>
      </c>
      <c r="J53" s="23" t="n">
        <f aca="false">I53/10*B$4^2*PI()/4</f>
        <v>245.806863544837</v>
      </c>
    </row>
    <row r="54" customFormat="false" ht="12.75" hidden="false" customHeight="false" outlineLevel="0" collapsed="false">
      <c r="A54" s="21" t="n">
        <f aca="false">A53+E$2/100</f>
        <v>23</v>
      </c>
      <c r="B54" s="17" t="n">
        <f aca="false">((A$2+1)*(G$2/(G$2-(B$2^2*A54*PI()/4)))^1)-1</f>
        <v>18.8205716670144</v>
      </c>
      <c r="C54" s="22" t="n">
        <f aca="false">B54/10*B$2^2*PI()/4</f>
        <v>212.855650867629</v>
      </c>
      <c r="D54" s="17" t="n">
        <f aca="false">((A$2+1)*(G$2/(G$2-(B$2^2*A54*PI()/4)))^1.35)-1</f>
        <v>19.1160671956618</v>
      </c>
      <c r="E54" s="23" t="n">
        <f aca="false">D54/10*B$2^2*PI()/4</f>
        <v>216.197626562712</v>
      </c>
      <c r="F54" s="21" t="n">
        <f aca="false">F53+E$4/100</f>
        <v>23</v>
      </c>
      <c r="G54" s="17" t="n">
        <f aca="false">((A$4+1)*(G$4/(G$4-(B$4^2*F54*PI()/4)))^1)-1</f>
        <v>21.4285416232005</v>
      </c>
      <c r="H54" s="22" t="n">
        <f aca="false">G54/10*B$4^2*PI()/4</f>
        <v>242.351096186123</v>
      </c>
      <c r="I54" s="17" t="n">
        <f aca="false">((A$4+1)*(G$4/(G$4-(B$4^2*F54*PI()/4)))^1.35)-1</f>
        <v>21.7629181424594</v>
      </c>
      <c r="J54" s="23" t="n">
        <f aca="false">I54/10*B$4^2*PI()/4</f>
        <v>246.132805525295</v>
      </c>
    </row>
    <row r="55" customFormat="false" ht="12.75" hidden="false" customHeight="false" outlineLevel="0" collapsed="false">
      <c r="A55" s="21" t="n">
        <f aca="false">A54+E$2/100</f>
        <v>23.5</v>
      </c>
      <c r="B55" s="17" t="n">
        <f aca="false">((A$2+1)*(G$2/(G$2-(B$2^2*A55*PI()/4)))^1)-1</f>
        <v>18.8391980787303</v>
      </c>
      <c r="C55" s="22" t="n">
        <f aca="false">B55/10*B$2^2*PI()/4</f>
        <v>213.066310621183</v>
      </c>
      <c r="D55" s="17" t="n">
        <f aca="false">((A$2+1)*(G$2/(G$2-(B$2^2*A55*PI()/4)))^1.35)-1</f>
        <v>19.1415919323327</v>
      </c>
      <c r="E55" s="23" t="n">
        <f aca="false">D55/10*B$2^2*PI()/4</f>
        <v>216.486304533469</v>
      </c>
      <c r="F55" s="21" t="n">
        <f aca="false">F54+E$4/100</f>
        <v>23.5</v>
      </c>
      <c r="G55" s="17" t="n">
        <f aca="false">((A$4+1)*(G$4/(G$4-(B$4^2*F55*PI()/4)))^1)-1</f>
        <v>21.4496188785632</v>
      </c>
      <c r="H55" s="22" t="n">
        <f aca="false">G55/10*B$4^2*PI()/4</f>
        <v>242.589474328303</v>
      </c>
      <c r="I55" s="17" t="n">
        <f aca="false">((A$4+1)*(G$4/(G$4-(B$4^2*F55*PI()/4)))^1.35)-1</f>
        <v>21.7918013971134</v>
      </c>
      <c r="J55" s="23" t="n">
        <f aca="false">I55/10*B$4^2*PI()/4</f>
        <v>246.459467439573</v>
      </c>
    </row>
    <row r="56" customFormat="false" ht="12.75" hidden="false" customHeight="false" outlineLevel="0" collapsed="false">
      <c r="A56" s="21" t="n">
        <f aca="false">A55+E$2/100</f>
        <v>24</v>
      </c>
      <c r="B56" s="17" t="n">
        <f aca="false">((A$2+1)*(G$2/(G$2-(B$2^2*A56*PI()/4)))^1)-1</f>
        <v>18.8578595317726</v>
      </c>
      <c r="C56" s="22" t="n">
        <f aca="false">B56/10*B$2^2*PI()/4</f>
        <v>213.277366682802</v>
      </c>
      <c r="D56" s="17" t="n">
        <f aca="false">((A$2+1)*(G$2/(G$2-(B$2^2*A56*PI()/4)))^1.35)-1</f>
        <v>19.1671731005477</v>
      </c>
      <c r="E56" s="23" t="n">
        <f aca="false">D56/10*B$2^2*PI()/4</f>
        <v>216.775620729953</v>
      </c>
      <c r="F56" s="21" t="n">
        <f aca="false">F55+E$4/100</f>
        <v>24</v>
      </c>
      <c r="G56" s="17" t="n">
        <f aca="false">((A$4+1)*(G$4/(G$4-(B$4^2*F56*PI()/4)))^1)-1</f>
        <v>21.4707357859532</v>
      </c>
      <c r="H56" s="22" t="n">
        <f aca="false">G56/10*B$4^2*PI()/4</f>
        <v>242.828300924345</v>
      </c>
      <c r="I56" s="17" t="n">
        <f aca="false">((A$4+1)*(G$4/(G$4-(B$4^2*F56*PI()/4)))^1.35)-1</f>
        <v>21.8207485085146</v>
      </c>
      <c r="J56" s="23" t="n">
        <f aca="false">I56/10*B$4^2*PI()/4</f>
        <v>246.786851556647</v>
      </c>
    </row>
    <row r="57" customFormat="false" ht="12.75" hidden="false" customHeight="false" outlineLevel="0" collapsed="false">
      <c r="A57" s="21" t="n">
        <f aca="false">A56+E$2/100</f>
        <v>24.5</v>
      </c>
      <c r="B57" s="17" t="n">
        <f aca="false">((A$2+1)*(G$2/(G$2-(B$2^2*A57*PI()/4)))^1)-1</f>
        <v>18.8765561251177</v>
      </c>
      <c r="C57" s="22" t="n">
        <f aca="false">B57/10*B$2^2*PI()/4</f>
        <v>213.488820171883</v>
      </c>
      <c r="D57" s="17" t="n">
        <f aca="false">((A$2+1)*(G$2/(G$2-(B$2^2*A57*PI()/4)))^1.35)-1</f>
        <v>19.1928108783266</v>
      </c>
      <c r="E57" s="23" t="n">
        <f aca="false">D57/10*B$2^2*PI()/4</f>
        <v>217.065577165521</v>
      </c>
      <c r="F57" s="21" t="n">
        <f aca="false">F56+E$4/100</f>
        <v>24.5</v>
      </c>
      <c r="G57" s="17" t="n">
        <f aca="false">((A$4+1)*(G$4/(G$4-(B$4^2*F57*PI()/4)))^1)-1</f>
        <v>21.49189245737</v>
      </c>
      <c r="H57" s="22" t="n">
        <f aca="false">G57/10*B$4^2*PI()/4</f>
        <v>243.067577240936</v>
      </c>
      <c r="I57" s="17" t="n">
        <f aca="false">((A$4+1)*(G$4/(G$4-(B$4^2*F57*PI()/4)))^1.35)-1</f>
        <v>21.8497596781064</v>
      </c>
      <c r="J57" s="23" t="n">
        <f aca="false">I57/10*B$4^2*PI()/4</f>
        <v>247.11496015479</v>
      </c>
    </row>
    <row r="58" customFormat="false" ht="12.75" hidden="false" customHeight="false" outlineLevel="0" collapsed="false">
      <c r="A58" s="21" t="n">
        <f aca="false">A57+E$2/100</f>
        <v>25</v>
      </c>
      <c r="B58" s="17" t="n">
        <f aca="false">((A$2+1)*(G$2/(G$2-(B$2^2*A58*PI()/4)))^1)-1</f>
        <v>18.8952879581152</v>
      </c>
      <c r="C58" s="22" t="n">
        <f aca="false">B58/10*B$2^2*PI()/4</f>
        <v>213.700672212042</v>
      </c>
      <c r="D58" s="17" t="n">
        <f aca="false">((A$2+1)*(G$2/(G$2-(B$2^2*A58*PI()/4)))^1.35)-1</f>
        <v>19.2185054444191</v>
      </c>
      <c r="E58" s="23" t="n">
        <f aca="false">D58/10*B$2^2*PI()/4</f>
        <v>217.356175861785</v>
      </c>
      <c r="F58" s="21" t="n">
        <f aca="false">F57+E$4/100</f>
        <v>25</v>
      </c>
      <c r="G58" s="17" t="n">
        <f aca="false">((A$4+1)*(G$4/(G$4-(B$4^2*F58*PI()/4)))^1)-1</f>
        <v>21.5130890052356</v>
      </c>
      <c r="H58" s="22" t="n">
        <f aca="false">G58/10*B$4^2*PI()/4</f>
        <v>243.307304549538</v>
      </c>
      <c r="I58" s="17" t="n">
        <f aca="false">((A$4+1)*(G$4/(G$4-(B$4^2*F58*PI()/4)))^1.35)-1</f>
        <v>21.8788351081584</v>
      </c>
      <c r="J58" s="23" t="n">
        <f aca="false">I58/10*B$4^2*PI()/4</f>
        <v>247.443795521614</v>
      </c>
    </row>
    <row r="59" customFormat="false" ht="12.75" hidden="false" customHeight="false" outlineLevel="0" collapsed="false">
      <c r="A59" s="21" t="n">
        <f aca="false">A58+E$2/100</f>
        <v>25.5</v>
      </c>
      <c r="B59" s="17" t="n">
        <f aca="false">((A$2+1)*(G$2/(G$2-(B$2^2*A59*PI()/4)))^1)-1</f>
        <v>18.9140551304895</v>
      </c>
      <c r="C59" s="22" t="n">
        <f aca="false">B59/10*B$2^2*PI()/4</f>
        <v>213.912923931137</v>
      </c>
      <c r="D59" s="17" t="n">
        <f aca="false">((A$2+1)*(G$2/(G$2-(B$2^2*A59*PI()/4)))^1.35)-1</f>
        <v>19.2442569783084</v>
      </c>
      <c r="E59" s="23" t="n">
        <f aca="false">D59/10*B$2^2*PI()/4</f>
        <v>217.647418848652</v>
      </c>
      <c r="F59" s="21" t="n">
        <f aca="false">F58+E$4/100</f>
        <v>25.5</v>
      </c>
      <c r="G59" s="17" t="n">
        <f aca="false">((A$4+1)*(G$4/(G$4-(B$4^2*F59*PI()/4)))^1)-1</f>
        <v>21.534325542396</v>
      </c>
      <c r="H59" s="22" t="n">
        <f aca="false">G59/10*B$4^2*PI()/4</f>
        <v>243.547484126408</v>
      </c>
      <c r="I59" s="17" t="n">
        <f aca="false">((A$4+1)*(G$4/(G$4-(B$4^2*F59*PI()/4)))^1.35)-1</f>
        <v>21.90797500177</v>
      </c>
      <c r="J59" s="23" t="n">
        <f aca="false">I59/10*B$4^2*PI()/4</f>
        <v>247.773359954122</v>
      </c>
    </row>
    <row r="60" customFormat="false" ht="12.75" hidden="false" customHeight="false" outlineLevel="0" collapsed="false">
      <c r="A60" s="21" t="n">
        <f aca="false">A59+E$2/100</f>
        <v>26</v>
      </c>
      <c r="B60" s="17" t="n">
        <f aca="false">((A$2+1)*(G$2/(G$2-(B$2^2*A60*PI()/4)))^1)-1</f>
        <v>18.9328577423416</v>
      </c>
      <c r="C60" s="22" t="n">
        <f aca="false">B60/10*B$2^2*PI()/4</f>
        <v>214.125576461284</v>
      </c>
      <c r="D60" s="17" t="n">
        <f aca="false">((A$2+1)*(G$2/(G$2-(B$2^2*A60*PI()/4)))^1.35)-1</f>
        <v>19.2700656602151</v>
      </c>
      <c r="E60" s="23" t="n">
        <f aca="false">D60/10*B$2^2*PI()/4</f>
        <v>217.939308164369</v>
      </c>
      <c r="F60" s="21" t="n">
        <f aca="false">F59+E$4/100</f>
        <v>26</v>
      </c>
      <c r="G60" s="17" t="n">
        <f aca="false">((A$4+1)*(G$4/(G$4-(B$4^2*F60*PI()/4)))^1)-1</f>
        <v>21.5556021821234</v>
      </c>
      <c r="H60" s="22" t="n">
        <f aca="false">G60/10*B$4^2*PI()/4</f>
        <v>243.788117252626</v>
      </c>
      <c r="I60" s="17" t="n">
        <f aca="false">((A$4+1)*(G$4/(G$4-(B$4^2*F60*PI()/4)))^1.35)-1</f>
        <v>21.937179562875</v>
      </c>
      <c r="J60" s="23" t="n">
        <f aca="false">I60/10*B$4^2*PI()/4</f>
        <v>248.10365575875</v>
      </c>
    </row>
    <row r="61" customFormat="false" ht="12.75" hidden="false" customHeight="false" outlineLevel="0" collapsed="false">
      <c r="A61" s="21" t="n">
        <f aca="false">A60+E$2/100</f>
        <v>26.5</v>
      </c>
      <c r="B61" s="17" t="n">
        <f aca="false">((A$2+1)*(G$2/(G$2-(B$2^2*A61*PI()/4)))^1)-1</f>
        <v>18.951695894151</v>
      </c>
      <c r="C61" s="22" t="n">
        <f aca="false">B61/10*B$2^2*PI()/4</f>
        <v>214.338630938877</v>
      </c>
      <c r="D61" s="17" t="n">
        <f aca="false">((A$2+1)*(G$2/(G$2-(B$2^2*A61*PI()/4)))^1.35)-1</f>
        <v>19.295931671101</v>
      </c>
      <c r="E61" s="23" t="n">
        <f aca="false">D61/10*B$2^2*PI()/4</f>
        <v>218.231845855565</v>
      </c>
      <c r="F61" s="21" t="n">
        <f aca="false">F60+E$4/100</f>
        <v>26.5</v>
      </c>
      <c r="G61" s="17" t="n">
        <f aca="false">((A$4+1)*(G$4/(G$4-(B$4^2*F61*PI()/4)))^1)-1</f>
        <v>21.5769190381182</v>
      </c>
      <c r="H61" s="22" t="n">
        <f aca="false">G61/10*B$4^2*PI()/4</f>
        <v>244.029205214114</v>
      </c>
      <c r="I61" s="17" t="n">
        <f aca="false">((A$4+1)*(G$4/(G$4-(B$4^2*F61*PI()/4)))^1.35)-1</f>
        <v>21.9664489962459</v>
      </c>
      <c r="J61" s="23" t="n">
        <f aca="false">I61/10*B$4^2*PI()/4</f>
        <v>248.434685251419</v>
      </c>
    </row>
    <row r="62" customFormat="false" ht="12.75" hidden="false" customHeight="false" outlineLevel="0" collapsed="false">
      <c r="A62" s="21" t="n">
        <f aca="false">A61+E$2/100</f>
        <v>27</v>
      </c>
      <c r="B62" s="17" t="n">
        <f aca="false">((A$2+1)*(G$2/(G$2-(B$2^2*A62*PI()/4)))^1)-1</f>
        <v>18.9705696867774</v>
      </c>
      <c r="C62" s="22" t="n">
        <f aca="false">B62/10*B$2^2*PI()/4</f>
        <v>214.552088504615</v>
      </c>
      <c r="D62" s="17" t="n">
        <f aca="false">((A$2+1)*(G$2/(G$2-(B$2^2*A62*PI()/4)))^1.35)-1</f>
        <v>19.3218551926724</v>
      </c>
      <c r="E62" s="23" t="n">
        <f aca="false">D62/10*B$2^2*PI()/4</f>
        <v>218.525033977291</v>
      </c>
      <c r="F62" s="21" t="n">
        <f aca="false">F61+E$4/100</f>
        <v>27</v>
      </c>
      <c r="G62" s="17" t="n">
        <f aca="false">((A$4+1)*(G$4/(G$4-(B$4^2*F62*PI()/4)))^1)-1</f>
        <v>21.5982762245113</v>
      </c>
      <c r="H62" s="22" t="n">
        <f aca="false">G62/10*B$4^2*PI()/4</f>
        <v>244.270749301659</v>
      </c>
      <c r="I62" s="17" t="n">
        <f aca="false">((A$4+1)*(G$4/(G$4-(B$4^2*F62*PI()/4)))^1.35)-1</f>
        <v>21.9957835074977</v>
      </c>
      <c r="J62" s="23" t="n">
        <f aca="false">I62/10*B$4^2*PI()/4</f>
        <v>248.766450757582</v>
      </c>
    </row>
    <row r="63" customFormat="false" ht="12.75" hidden="false" customHeight="false" outlineLevel="0" collapsed="false">
      <c r="A63" s="21" t="n">
        <f aca="false">A62+E$2/100</f>
        <v>27.5</v>
      </c>
      <c r="B63" s="17" t="n">
        <f aca="false">((A$2+1)*(G$2/(G$2-(B$2^2*A63*PI()/4)))^1)-1</f>
        <v>18.9894792214624</v>
      </c>
      <c r="C63" s="22" t="n">
        <f aca="false">B63/10*B$2^2*PI()/4</f>
        <v>214.765950303512</v>
      </c>
      <c r="D63" s="17" t="n">
        <f aca="false">((A$2+1)*(G$2/(G$2-(B$2^2*A63*PI()/4)))^1.35)-1</f>
        <v>19.3478364073842</v>
      </c>
      <c r="E63" s="23" t="n">
        <f aca="false">D63/10*B$2^2*PI()/4</f>
        <v>218.818874593063</v>
      </c>
      <c r="F63" s="21" t="n">
        <f aca="false">F62+E$4/100</f>
        <v>27.5</v>
      </c>
      <c r="G63" s="17" t="n">
        <f aca="false">((A$4+1)*(G$4/(G$4-(B$4^2*F63*PI()/4)))^1)-1</f>
        <v>21.6196738558653</v>
      </c>
      <c r="H63" s="22" t="n">
        <f aca="false">G63/10*B$4^2*PI()/4</f>
        <v>244.512750810938</v>
      </c>
      <c r="I63" s="17" t="n">
        <f aca="false">((A$4+1)*(G$4/(G$4-(B$4^2*F63*PI()/4)))^1.35)-1</f>
        <v>22.0251833030926</v>
      </c>
      <c r="J63" s="23" t="n">
        <f aca="false">I63/10*B$4^2*PI()/4</f>
        <v>249.098954612272</v>
      </c>
    </row>
    <row r="64" customFormat="false" ht="12.75" hidden="false" customHeight="false" outlineLevel="0" collapsed="false">
      <c r="A64" s="21" t="n">
        <f aca="false">A63+E$2/100</f>
        <v>28</v>
      </c>
      <c r="B64" s="17" t="n">
        <f aca="false">((A$2+1)*(G$2/(G$2-(B$2^2*A64*PI()/4)))^1)-1</f>
        <v>19.0084245998315</v>
      </c>
      <c r="C64" s="22" t="n">
        <f aca="false">B64/10*B$2^2*PI()/4</f>
        <v>214.980217484926</v>
      </c>
      <c r="D64" s="17" t="n">
        <f aca="false">((A$2+1)*(G$2/(G$2-(B$2^2*A64*PI()/4)))^1.35)-1</f>
        <v>19.3738754984437</v>
      </c>
      <c r="E64" s="23" t="n">
        <f aca="false">D64/10*B$2^2*PI()/4</f>
        <v>219.113369774907</v>
      </c>
      <c r="F64" s="21" t="n">
        <f aca="false">F63+E$4/100</f>
        <v>28</v>
      </c>
      <c r="G64" s="17" t="n">
        <f aca="false">((A$4+1)*(G$4/(G$4-(B$4^2*F64*PI()/4)))^1)-1</f>
        <v>21.6411120471778</v>
      </c>
      <c r="H64" s="22" t="n">
        <f aca="false">G64/10*B$4^2*PI()/4</f>
        <v>244.755211042538</v>
      </c>
      <c r="I64" s="17" t="n">
        <f aca="false">((A$4+1)*(G$4/(G$4-(B$4^2*F64*PI()/4)))^1.35)-1</f>
        <v>22.0546485903442</v>
      </c>
      <c r="J64" s="23" t="n">
        <f aca="false">I64/10*B$4^2*PI()/4</f>
        <v>249.432199160147</v>
      </c>
    </row>
    <row r="65" customFormat="false" ht="12.75" hidden="false" customHeight="false" outlineLevel="0" collapsed="false">
      <c r="A65" s="21" t="n">
        <f aca="false">A64+E$2/100</f>
        <v>28.5</v>
      </c>
      <c r="B65" s="17" t="n">
        <f aca="false">((A$2+1)*(G$2/(G$2-(B$2^2*A65*PI()/4)))^1)-1</f>
        <v>19.0274059238959</v>
      </c>
      <c r="C65" s="22" t="n">
        <f aca="false">B65/10*B$2^2*PI()/4</f>
        <v>215.194891202576</v>
      </c>
      <c r="D65" s="17" t="n">
        <f aca="false">((A$2+1)*(G$2/(G$2-(B$2^2*A65*PI()/4)))^1.35)-1</f>
        <v>19.3999726498145</v>
      </c>
      <c r="E65" s="23" t="n">
        <f aca="false">D65/10*B$2^2*PI()/4</f>
        <v>219.4085216034</v>
      </c>
      <c r="F65" s="21" t="n">
        <f aca="false">F64+E$4/100</f>
        <v>28.5</v>
      </c>
      <c r="G65" s="17" t="n">
        <f aca="false">((A$4+1)*(G$4/(G$4-(B$4^2*F65*PI()/4)))^1)-1</f>
        <v>21.6625909138822</v>
      </c>
      <c r="H65" s="22" t="n">
        <f aca="false">G65/10*B$4^2*PI()/4</f>
        <v>244.998131301983</v>
      </c>
      <c r="I65" s="17" t="n">
        <f aca="false">((A$4+1)*(G$4/(G$4-(B$4^2*F65*PI()/4)))^1.35)-1</f>
        <v>22.0841795774217</v>
      </c>
      <c r="J65" s="23" t="n">
        <f aca="false">I65/10*B$4^2*PI()/4</f>
        <v>249.766186755548</v>
      </c>
    </row>
    <row r="66" customFormat="false" ht="12.75" hidden="false" customHeight="false" outlineLevel="0" collapsed="false">
      <c r="A66" s="21" t="n">
        <f aca="false">A65+E$2/100</f>
        <v>29</v>
      </c>
      <c r="B66" s="17" t="n">
        <f aca="false">((A$2+1)*(G$2/(G$2-(B$2^2*A66*PI()/4)))^1)-1</f>
        <v>19.046423296054</v>
      </c>
      <c r="C66" s="22" t="n">
        <f aca="false">B66/10*B$2^2*PI()/4</f>
        <v>215.409972614561</v>
      </c>
      <c r="D66" s="17" t="n">
        <f aca="false">((A$2+1)*(G$2/(G$2-(B$2^2*A66*PI()/4)))^1.35)-1</f>
        <v>19.4261280462199</v>
      </c>
      <c r="E66" s="23" t="n">
        <f aca="false">D66/10*B$2^2*PI()/4</f>
        <v>219.704332167717</v>
      </c>
      <c r="F66" s="21" t="n">
        <f aca="false">F65+E$4/100</f>
        <v>29</v>
      </c>
      <c r="G66" s="17" t="n">
        <f aca="false">((A$4+1)*(G$4/(G$4-(B$4^2*F66*PI()/4)))^1)-1</f>
        <v>21.6841105718506</v>
      </c>
      <c r="H66" s="22" t="n">
        <f aca="false">G66/10*B$4^2*PI()/4</f>
        <v>245.241512899757</v>
      </c>
      <c r="I66" s="17" t="n">
        <f aca="false">((A$4+1)*(G$4/(G$4-(B$4^2*F66*PI()/4)))^1.35)-1</f>
        <v>22.1137764733541</v>
      </c>
      <c r="J66" s="23" t="n">
        <f aca="false">I66/10*B$4^2*PI()/4</f>
        <v>250.100919762538</v>
      </c>
    </row>
    <row r="67" customFormat="false" ht="12.75" hidden="false" customHeight="false" outlineLevel="0" collapsed="false">
      <c r="A67" s="21" t="n">
        <f aca="false">A66+E$2/100</f>
        <v>29.5</v>
      </c>
      <c r="B67" s="17" t="n">
        <f aca="false">((A$2+1)*(G$2/(G$2-(B$2^2*A67*PI()/4)))^1)-1</f>
        <v>19.0654768190939</v>
      </c>
      <c r="C67" s="22" t="n">
        <f aca="false">B67/10*B$2^2*PI()/4</f>
        <v>215.625462883387</v>
      </c>
      <c r="D67" s="17" t="n">
        <f aca="false">((A$2+1)*(G$2/(G$2-(B$2^2*A67*PI()/4)))^1.35)-1</f>
        <v>19.4523418731474</v>
      </c>
      <c r="E67" s="23" t="n">
        <f aca="false">D67/10*B$2^2*PI()/4</f>
        <v>220.00080356567</v>
      </c>
      <c r="F67" s="21" t="n">
        <f aca="false">F66+E$4/100</f>
        <v>29.5</v>
      </c>
      <c r="G67" s="17" t="n">
        <f aca="false">((A$4+1)*(G$4/(G$4-(B$4^2*F67*PI()/4)))^1)-1</f>
        <v>21.7056711373957</v>
      </c>
      <c r="H67" s="22" t="n">
        <f aca="false">G67/10*B$4^2*PI()/4</f>
        <v>245.485357151322</v>
      </c>
      <c r="I67" s="17" t="n">
        <f aca="false">((A$4+1)*(G$4/(G$4-(B$4^2*F67*PI()/4)))^1.35)-1</f>
        <v>22.1434394880353</v>
      </c>
      <c r="J67" s="23" t="n">
        <f aca="false">I67/10*B$4^2*PI()/4</f>
        <v>250.436400554958</v>
      </c>
    </row>
    <row r="68" customFormat="false" ht="12.75" hidden="false" customHeight="false" outlineLevel="0" collapsed="false">
      <c r="A68" s="21" t="n">
        <f aca="false">A67+E$2/100</f>
        <v>30</v>
      </c>
      <c r="B68" s="17" t="n">
        <f aca="false">((A$2+1)*(G$2/(G$2-(B$2^2*A68*PI()/4)))^1)-1</f>
        <v>19.0845665961945</v>
      </c>
      <c r="C68" s="22" t="n">
        <f aca="false">B68/10*B$2^2*PI()/4</f>
        <v>215.841363175979</v>
      </c>
      <c r="D68" s="17" t="n">
        <f aca="false">((A$2+1)*(G$2/(G$2-(B$2^2*A68*PI()/4)))^1.35)-1</f>
        <v>19.4786143168521</v>
      </c>
      <c r="E68" s="23" t="n">
        <f aca="false">D68/10*B$2^2*PI()/4</f>
        <v>220.297937903754</v>
      </c>
      <c r="F68" s="21" t="n">
        <f aca="false">F67+E$4/100</f>
        <v>30</v>
      </c>
      <c r="G68" s="17" t="n">
        <f aca="false">((A$4+1)*(G$4/(G$4-(B$4^2*F68*PI()/4)))^1)-1</f>
        <v>21.7272727272727</v>
      </c>
      <c r="H68" s="22" t="n">
        <f aca="false">G68/10*B$4^2*PI()/4</f>
        <v>245.729665377151</v>
      </c>
      <c r="I68" s="17" t="n">
        <f aca="false">((A$4+1)*(G$4/(G$4-(B$4^2*F68*PI()/4)))^1.35)-1</f>
        <v>22.1731688322274</v>
      </c>
      <c r="J68" s="23" t="n">
        <f aca="false">I68/10*B$4^2*PI()/4</f>
        <v>250.772631516474</v>
      </c>
    </row>
    <row r="69" customFormat="false" ht="12.75" hidden="false" customHeight="false" outlineLevel="0" collapsed="false">
      <c r="A69" s="21" t="n">
        <f aca="false">A68+E$2/100</f>
        <v>30.5</v>
      </c>
      <c r="B69" s="17" t="n">
        <f aca="false">((A$2+1)*(G$2/(G$2-(B$2^2*A69*PI()/4)))^1)-1</f>
        <v>19.1036927309279</v>
      </c>
      <c r="C69" s="22" t="n">
        <f aca="false">B69/10*B$2^2*PI()/4</f>
        <v>216.057674663712</v>
      </c>
      <c r="D69" s="17" t="n">
        <f aca="false">((A$2+1)*(G$2/(G$2-(B$2^2*A69*PI()/4)))^1.35)-1</f>
        <v>19.5049455643607</v>
      </c>
      <c r="E69" s="23" t="n">
        <f aca="false">D69/10*B$2^2*PI()/4</f>
        <v>220.595737297192</v>
      </c>
      <c r="F69" s="21" t="n">
        <f aca="false">F68+E$4/100</f>
        <v>30.5</v>
      </c>
      <c r="G69" s="17" t="n">
        <f aca="false">((A$4+1)*(G$4/(G$4-(B$4^2*F69*PI()/4)))^1)-1</f>
        <v>21.7489154586816</v>
      </c>
      <c r="H69" s="22" t="n">
        <f aca="false">G69/10*B$4^2*PI()/4</f>
        <v>245.974438902743</v>
      </c>
      <c r="I69" s="17" t="n">
        <f aca="false">((A$4+1)*(G$4/(G$4-(B$4^2*F69*PI()/4)))^1.35)-1</f>
        <v>22.2029647175661</v>
      </c>
      <c r="J69" s="23" t="n">
        <f aca="false">I69/10*B$4^2*PI()/4</f>
        <v>251.109615040629</v>
      </c>
    </row>
    <row r="70" customFormat="false" ht="12.75" hidden="false" customHeight="false" outlineLevel="0" collapsed="false">
      <c r="A70" s="21" t="n">
        <f aca="false">A69+E$2/100</f>
        <v>31</v>
      </c>
      <c r="B70" s="17" t="n">
        <f aca="false">((A$2+1)*(G$2/(G$2-(B$2^2*A70*PI()/4)))^1)-1</f>
        <v>19.1228553272612</v>
      </c>
      <c r="C70" s="22" t="n">
        <f aca="false">B70/10*B$2^2*PI()/4</f>
        <v>216.274398522423</v>
      </c>
      <c r="D70" s="17" t="n">
        <f aca="false">((A$2+1)*(G$2/(G$2-(B$2^2*A70*PI()/4)))^1.35)-1</f>
        <v>19.5313358034757</v>
      </c>
      <c r="E70" s="23" t="n">
        <f aca="false">D70/10*B$2^2*PI()/4</f>
        <v>220.894203869981</v>
      </c>
      <c r="F70" s="21" t="n">
        <f aca="false">F69+E$4/100</f>
        <v>31</v>
      </c>
      <c r="G70" s="17" t="n">
        <f aca="false">((A$4+1)*(G$4/(G$4-(B$4^2*F70*PI()/4)))^1)-1</f>
        <v>21.7705994492692</v>
      </c>
      <c r="H70" s="22" t="n">
        <f aca="false">G70/10*B$4^2*PI()/4</f>
        <v>246.219679058653</v>
      </c>
      <c r="I70" s="17" t="n">
        <f aca="false">((A$4+1)*(G$4/(G$4-(B$4^2*F70*PI()/4)))^1.35)-1</f>
        <v>22.2328273565646</v>
      </c>
      <c r="J70" s="23" t="n">
        <f aca="false">I70/10*B$4^2*PI()/4</f>
        <v>251.447353530889</v>
      </c>
    </row>
    <row r="71" customFormat="false" ht="12.75" hidden="false" customHeight="false" outlineLevel="0" collapsed="false">
      <c r="A71" s="21" t="n">
        <f aca="false">A70+E$2/100</f>
        <v>31.5</v>
      </c>
      <c r="B71" s="17" t="n">
        <f aca="false">((A$2+1)*(G$2/(G$2-(B$2^2*A71*PI()/4)))^1)-1</f>
        <v>19.1420544895579</v>
      </c>
      <c r="C71" s="22" t="n">
        <f aca="false">B71/10*B$2^2*PI()/4</f>
        <v>216.491535932439</v>
      </c>
      <c r="D71" s="17" t="n">
        <f aca="false">((A$2+1)*(G$2/(G$2-(B$2^2*A71*PI()/4)))^1.35)-1</f>
        <v>19.557785222779</v>
      </c>
      <c r="E71" s="23" t="n">
        <f aca="false">D71/10*B$2^2*PI()/4</f>
        <v>221.19333975493</v>
      </c>
      <c r="F71" s="21" t="n">
        <f aca="false">F70+E$4/100</f>
        <v>31.5</v>
      </c>
      <c r="G71" s="17" t="n">
        <f aca="false">((A$4+1)*(G$4/(G$4-(B$4^2*F71*PI()/4)))^1)-1</f>
        <v>21.7923248171313</v>
      </c>
      <c r="H71" s="22" t="n">
        <f aca="false">G71/10*B$4^2*PI()/4</f>
        <v>246.465387180513</v>
      </c>
      <c r="I71" s="17" t="n">
        <f aca="false">((A$4+1)*(G$4/(G$4-(B$4^2*F71*PI()/4)))^1.35)-1</f>
        <v>22.2627569626184</v>
      </c>
      <c r="J71" s="23" t="n">
        <f aca="false">I71/10*B$4^2*PI()/4</f>
        <v>251.785849400701</v>
      </c>
    </row>
    <row r="72" customFormat="false" ht="12.75" hidden="false" customHeight="false" outlineLevel="0" collapsed="false">
      <c r="A72" s="21" t="n">
        <f aca="false">A71+E$2/100</f>
        <v>32</v>
      </c>
      <c r="B72" s="17" t="n">
        <f aca="false">((A$2+1)*(G$2/(G$2-(B$2^2*A72*PI()/4)))^1)-1</f>
        <v>19.1612903225806</v>
      </c>
      <c r="C72" s="22" t="n">
        <f aca="false">B72/10*B$2^2*PI()/4</f>
        <v>216.709088078594</v>
      </c>
      <c r="D72" s="17" t="n">
        <f aca="false">((A$2+1)*(G$2/(G$2-(B$2^2*A72*PI()/4)))^1.35)-1</f>
        <v>19.5842940116362</v>
      </c>
      <c r="E72" s="23" t="n">
        <f aca="false">D72/10*B$2^2*PI()/4</f>
        <v>221.493147093716</v>
      </c>
      <c r="F72" s="21" t="n">
        <f aca="false">F71+E$4/100</f>
        <v>32</v>
      </c>
      <c r="G72" s="17" t="n">
        <f aca="false">((A$4+1)*(G$4/(G$4-(B$4^2*F72*PI()/4)))^1)-1</f>
        <v>21.8140916808149</v>
      </c>
      <c r="H72" s="22" t="n">
        <f aca="false">G72/10*B$4^2*PI()/4</f>
        <v>246.711564609057</v>
      </c>
      <c r="I72" s="17" t="n">
        <f aca="false">((A$4+1)*(G$4/(G$4-(B$4^2*F72*PI()/4)))^1.35)-1</f>
        <v>22.2927537500093</v>
      </c>
      <c r="J72" s="23" t="n">
        <f aca="false">I72/10*B$4^2*PI()/4</f>
        <v>252.125105073536</v>
      </c>
    </row>
    <row r="73" customFormat="false" ht="12.75" hidden="false" customHeight="false" outlineLevel="0" collapsed="false">
      <c r="A73" s="21" t="n">
        <f aca="false">A72+E$2/100</f>
        <v>32.5</v>
      </c>
      <c r="B73" s="17" t="n">
        <f aca="false">((A$2+1)*(G$2/(G$2-(B$2^2*A73*PI()/4)))^1)-1</f>
        <v>19.1805629314923</v>
      </c>
      <c r="C73" s="22" t="n">
        <f aca="false">B73/10*B$2^2*PI()/4</f>
        <v>216.927056150255</v>
      </c>
      <c r="D73" s="17" t="n">
        <f aca="false">((A$2+1)*(G$2/(G$2-(B$2^2*A73*PI()/4)))^1.35)-1</f>
        <v>19.6108623602003</v>
      </c>
      <c r="E73" s="23" t="n">
        <f aca="false">D73/10*B$2^2*PI()/4</f>
        <v>221.793628036917</v>
      </c>
      <c r="F73" s="21" t="n">
        <f aca="false">F72+E$4/100</f>
        <v>32.5</v>
      </c>
      <c r="G73" s="17" t="n">
        <f aca="false">((A$4+1)*(G$4/(G$4-(B$4^2*F73*PI()/4)))^1)-1</f>
        <v>21.8359001593202</v>
      </c>
      <c r="H73" s="22" t="n">
        <f aca="false">G73/10*B$4^2*PI()/4</f>
        <v>246.958212690146</v>
      </c>
      <c r="I73" s="17" t="n">
        <f aca="false">((A$4+1)*(G$4/(G$4-(B$4^2*F73*PI()/4)))^1.35)-1</f>
        <v>22.3228179339108</v>
      </c>
      <c r="J73" s="23" t="n">
        <f aca="false">I73/10*B$4^2*PI()/4</f>
        <v>252.465122982948</v>
      </c>
    </row>
    <row r="74" customFormat="false" ht="12.75" hidden="false" customHeight="false" outlineLevel="0" collapsed="false">
      <c r="A74" s="21" t="n">
        <f aca="false">A73+E$2/100</f>
        <v>33</v>
      </c>
      <c r="B74" s="17" t="n">
        <f aca="false">((A$2+1)*(G$2/(G$2-(B$2^2*A74*PI()/4)))^1)-1</f>
        <v>19.1998724218584</v>
      </c>
      <c r="C74" s="22" t="n">
        <f aca="false">B74/10*B$2^2*PI()/4</f>
        <v>217.145441341338</v>
      </c>
      <c r="D74" s="17" t="n">
        <f aca="false">((A$2+1)*(G$2/(G$2-(B$2^2*A74*PI()/4)))^1.35)-1</f>
        <v>19.637490459416</v>
      </c>
      <c r="E74" s="23" t="n">
        <f aca="false">D74/10*B$2^2*PI()/4</f>
        <v>222.094784744067</v>
      </c>
      <c r="F74" s="21" t="n">
        <f aca="false">F73+E$4/100</f>
        <v>33</v>
      </c>
      <c r="G74" s="17" t="n">
        <f aca="false">((A$4+1)*(G$4/(G$4-(B$4^2*F74*PI()/4)))^1)-1</f>
        <v>21.8577503721029</v>
      </c>
      <c r="H74" s="22" t="n">
        <f aca="false">G74/10*B$4^2*PI()/4</f>
        <v>247.205332774793</v>
      </c>
      <c r="I74" s="17" t="n">
        <f aca="false">((A$4+1)*(G$4/(G$4-(B$4^2*F74*PI()/4)))^1.35)-1</f>
        <v>22.3529497303918</v>
      </c>
      <c r="J74" s="23" t="n">
        <f aca="false">I74/10*B$4^2*PI()/4</f>
        <v>252.805905572618</v>
      </c>
    </row>
    <row r="75" customFormat="false" ht="12.75" hidden="false" customHeight="false" outlineLevel="0" collapsed="false">
      <c r="A75" s="21" t="n">
        <f aca="false">A74+E$2/100</f>
        <v>33.5</v>
      </c>
      <c r="B75" s="17" t="n">
        <f aca="false">((A$2+1)*(G$2/(G$2-(B$2^2*A75*PI()/4)))^1)-1</f>
        <v>19.2192188996488</v>
      </c>
      <c r="C75" s="22" t="n">
        <f aca="false">B75/10*B$2^2*PI()/4</f>
        <v>217.364244850335</v>
      </c>
      <c r="D75" s="17" t="n">
        <f aca="false">((A$2+1)*(G$2/(G$2-(B$2^2*A75*PI()/4)))^1.35)-1</f>
        <v>19.6641785010236</v>
      </c>
      <c r="E75" s="23" t="n">
        <f aca="false">D75/10*B$2^2*PI()/4</f>
        <v>222.396619383699</v>
      </c>
      <c r="F75" s="21" t="n">
        <f aca="false">F74+E$4/100</f>
        <v>33.5</v>
      </c>
      <c r="G75" s="17" t="n">
        <f aca="false">((A$4+1)*(G$4/(G$4-(B$4^2*F75*PI()/4)))^1)-1</f>
        <v>21.8796424390763</v>
      </c>
      <c r="H75" s="22" t="n">
        <f aca="false">G75/10*B$4^2*PI()/4</f>
        <v>247.452926219185</v>
      </c>
      <c r="I75" s="17" t="n">
        <f aca="false">((A$4+1)*(G$4/(G$4-(B$4^2*F75*PI()/4)))^1.35)-1</f>
        <v>22.3831493564215</v>
      </c>
      <c r="J75" s="23" t="n">
        <f aca="false">I75/10*B$4^2*PI()/4</f>
        <v>253.147455296413</v>
      </c>
    </row>
    <row r="76" customFormat="false" ht="12.75" hidden="false" customHeight="false" outlineLevel="0" collapsed="false">
      <c r="A76" s="21" t="n">
        <f aca="false">A75+E$2/100</f>
        <v>34</v>
      </c>
      <c r="B76" s="17" t="n">
        <f aca="false">((A$2+1)*(G$2/(G$2-(B$2^2*A76*PI()/4)))^1)-1</f>
        <v>19.2386024712399</v>
      </c>
      <c r="C76" s="22" t="n">
        <f aca="false">B76/10*B$2^2*PI()/4</f>
        <v>217.583467880334</v>
      </c>
      <c r="D76" s="17" t="n">
        <f aca="false">((A$2+1)*(G$2/(G$2-(B$2^2*A76*PI()/4)))^1.35)-1</f>
        <v>19.6909266775633</v>
      </c>
      <c r="E76" s="23" t="n">
        <f aca="false">D76/10*B$2^2*PI()/4</f>
        <v>222.69913413339</v>
      </c>
      <c r="F76" s="21" t="n">
        <f aca="false">F75+E$4/100</f>
        <v>34</v>
      </c>
      <c r="G76" s="17" t="n">
        <f aca="false">((A$4+1)*(G$4/(G$4-(B$4^2*F76*PI()/4)))^1)-1</f>
        <v>21.9015764806135</v>
      </c>
      <c r="H76" s="22" t="n">
        <f aca="false">G76/10*B$4^2*PI()/4</f>
        <v>247.70099438471</v>
      </c>
      <c r="I76" s="17" t="n">
        <f aca="false">((A$4+1)*(G$4/(G$4-(B$4^2*F76*PI()/4)))^1.35)-1</f>
        <v>22.4134170298743</v>
      </c>
      <c r="J76" s="23" t="n">
        <f aca="false">I76/10*B$4^2*PI()/4</f>
        <v>253.489774618431</v>
      </c>
    </row>
    <row r="77" customFormat="false" ht="12.75" hidden="false" customHeight="false" outlineLevel="0" collapsed="false">
      <c r="A77" s="21" t="n">
        <f aca="false">A76+E$2/100</f>
        <v>34.5</v>
      </c>
      <c r="B77" s="17" t="n">
        <f aca="false">((A$2+1)*(G$2/(G$2-(B$2^2*A77*PI()/4)))^1)-1</f>
        <v>19.2580232434161</v>
      </c>
      <c r="C77" s="22" t="n">
        <f aca="false">B77/10*B$2^2*PI()/4</f>
        <v>217.803111639039</v>
      </c>
      <c r="D77" s="17" t="n">
        <f aca="false">((A$2+1)*(G$2/(G$2-(B$2^2*A77*PI()/4)))^1.35)-1</f>
        <v>19.717735182379</v>
      </c>
      <c r="E77" s="23" t="n">
        <f aca="false">D77/10*B$2^2*PI()/4</f>
        <v>223.002331179807</v>
      </c>
      <c r="F77" s="21" t="n">
        <f aca="false">F76+E$4/100</f>
        <v>34.5</v>
      </c>
      <c r="G77" s="17" t="n">
        <f aca="false">((A$4+1)*(G$4/(G$4-(B$4^2*F77*PI()/4)))^1)-1</f>
        <v>21.9235526175498</v>
      </c>
      <c r="H77" s="22" t="n">
        <f aca="false">G77/10*B$4^2*PI()/4</f>
        <v>247.949538637982</v>
      </c>
      <c r="I77" s="17" t="n">
        <f aca="false">((A$4+1)*(G$4/(G$4-(B$4^2*F77*PI()/4)))^1.35)-1</f>
        <v>22.4437529695341</v>
      </c>
      <c r="J77" s="23" t="n">
        <f aca="false">I77/10*B$4^2*PI()/4</f>
        <v>253.832866013061</v>
      </c>
    </row>
    <row r="78" customFormat="false" ht="12.75" hidden="false" customHeight="false" outlineLevel="0" collapsed="false">
      <c r="A78" s="21" t="n">
        <f aca="false">A77+E$2/100</f>
        <v>35</v>
      </c>
      <c r="B78" s="17" t="n">
        <f aca="false">((A$2+1)*(G$2/(G$2-(B$2^2*A78*PI()/4)))^1)-1</f>
        <v>19.2774813233725</v>
      </c>
      <c r="C78" s="22" t="n">
        <f aca="false">B78/10*B$2^2*PI()/4</f>
        <v>218.023177338797</v>
      </c>
      <c r="D78" s="17" t="n">
        <f aca="false">((A$2+1)*(G$2/(G$2-(B$2^2*A78*PI()/4)))^1.35)-1</f>
        <v>19.7446042096224</v>
      </c>
      <c r="E78" s="23" t="n">
        <f aca="false">D78/10*B$2^2*PI()/4</f>
        <v>223.306212718757</v>
      </c>
      <c r="F78" s="21" t="n">
        <f aca="false">F77+E$4/100</f>
        <v>35</v>
      </c>
      <c r="G78" s="17" t="n">
        <f aca="false">((A$4+1)*(G$4/(G$4-(B$4^2*F78*PI()/4)))^1)-1</f>
        <v>21.9455709711846</v>
      </c>
      <c r="H78" s="22" t="n">
        <f aca="false">G78/10*B$4^2*PI()/4</f>
        <v>248.198560350865</v>
      </c>
      <c r="I78" s="17" t="n">
        <f aca="false">((A$4+1)*(G$4/(G$4-(B$4^2*F78*PI()/4)))^1.35)-1</f>
        <v>22.4741573950991</v>
      </c>
      <c r="J78" s="23" t="n">
        <f aca="false">I78/10*B$4^2*PI()/4</f>
        <v>254.17673196503</v>
      </c>
    </row>
    <row r="79" customFormat="false" ht="12.75" hidden="false" customHeight="false" outlineLevel="0" collapsed="false">
      <c r="A79" s="21" t="n">
        <f aca="false">A78+E$2/100</f>
        <v>35.5</v>
      </c>
      <c r="B79" s="17" t="n">
        <f aca="false">((A$2+1)*(G$2/(G$2-(B$2^2*A79*PI()/4)))^1)-1</f>
        <v>19.2969768187159</v>
      </c>
      <c r="C79" s="22" t="n">
        <f aca="false">B79/10*B$2^2*PI()/4</f>
        <v>218.243666196614</v>
      </c>
      <c r="D79" s="17" t="n">
        <f aca="false">((A$2+1)*(G$2/(G$2-(B$2^2*A79*PI()/4)))^1.35)-1</f>
        <v>19.7715339542577</v>
      </c>
      <c r="E79" s="23" t="n">
        <f aca="false">D79/10*B$2^2*PI()/4</f>
        <v>223.61078095523</v>
      </c>
      <c r="F79" s="21" t="n">
        <f aca="false">F78+E$4/100</f>
        <v>35.5</v>
      </c>
      <c r="G79" s="17" t="n">
        <f aca="false">((A$4+1)*(G$4/(G$4-(B$4^2*F79*PI()/4)))^1)-1</f>
        <v>21.9676316632838</v>
      </c>
      <c r="H79" s="22" t="n">
        <f aca="false">G79/10*B$4^2*PI()/4</f>
        <v>248.448060900501</v>
      </c>
      <c r="I79" s="17" t="n">
        <f aca="false">((A$4+1)*(G$4/(G$4-(B$4^2*F79*PI()/4)))^1.35)-1</f>
        <v>22.5046305271863</v>
      </c>
      <c r="J79" s="23" t="n">
        <f aca="false">I79/10*B$4^2*PI()/4</f>
        <v>254.52137496946</v>
      </c>
    </row>
    <row r="80" customFormat="false" ht="12.75" hidden="false" customHeight="false" outlineLevel="0" collapsed="false">
      <c r="A80" s="21" t="n">
        <f aca="false">A79+E$2/100</f>
        <v>36</v>
      </c>
      <c r="B80" s="17" t="n">
        <f aca="false">((A$2+1)*(G$2/(G$2-(B$2^2*A80*PI()/4)))^1)-1</f>
        <v>19.3165098374679</v>
      </c>
      <c r="C80" s="22" t="n">
        <f aca="false">B80/10*B$2^2*PI()/4</f>
        <v>218.464579434183</v>
      </c>
      <c r="D80" s="17" t="n">
        <f aca="false">((A$2+1)*(G$2/(G$2-(B$2^2*A80*PI()/4)))^1.35)-1</f>
        <v>19.7985246120651</v>
      </c>
      <c r="E80" s="23" t="n">
        <f aca="false">D80/10*B$2^2*PI()/4</f>
        <v>223.91603810345</v>
      </c>
      <c r="F80" s="21" t="n">
        <f aca="false">F79+E$4/100</f>
        <v>36</v>
      </c>
      <c r="G80" s="17" t="n">
        <f aca="false">((A$4+1)*(G$4/(G$4-(B$4^2*F80*PI()/4)))^1)-1</f>
        <v>21.9897348160821</v>
      </c>
      <c r="H80" s="22" t="n">
        <f aca="false">G80/10*B$4^2*PI()/4</f>
        <v>248.698041669329</v>
      </c>
      <c r="I80" s="17" t="n">
        <f aca="false">((A$4+1)*(G$4/(G$4-(B$4^2*F80*PI()/4)))^1.35)-1</f>
        <v>22.5351725873368</v>
      </c>
      <c r="J80" s="23" t="n">
        <f aca="false">I80/10*B$4^2*PI()/4</f>
        <v>254.86679753192</v>
      </c>
    </row>
    <row r="81" customFormat="false" ht="12.75" hidden="false" customHeight="false" outlineLevel="0" collapsed="false">
      <c r="A81" s="21" t="n">
        <f aca="false">A80+E$2/100</f>
        <v>36.5</v>
      </c>
      <c r="B81" s="17" t="n">
        <f aca="false">((A$2+1)*(G$2/(G$2-(B$2^2*A81*PI()/4)))^1)-1</f>
        <v>19.3360804880659</v>
      </c>
      <c r="C81" s="22" t="n">
        <f aca="false">B81/10*B$2^2*PI()/4</f>
        <v>218.685918277904</v>
      </c>
      <c r="D81" s="17" t="n">
        <f aca="false">((A$2+1)*(G$2/(G$2-(B$2^2*A81*PI()/4)))^1.35)-1</f>
        <v>19.8255763796455</v>
      </c>
      <c r="E81" s="23" t="n">
        <f aca="false">D81/10*B$2^2*PI()/4</f>
        <v>224.221986386919</v>
      </c>
      <c r="F81" s="21" t="n">
        <f aca="false">F80+E$4/100</f>
        <v>36.5</v>
      </c>
      <c r="G81" s="17" t="n">
        <f aca="false">((A$4+1)*(G$4/(G$4-(B$4^2*F81*PI()/4)))^1)-1</f>
        <v>22.0118805522851</v>
      </c>
      <c r="H81" s="22" t="n">
        <f aca="false">G81/10*B$4^2*PI()/4</f>
        <v>248.948504045118</v>
      </c>
      <c r="I81" s="17" t="n">
        <f aca="false">((A$4+1)*(G$4/(G$4-(B$4^2*F81*PI()/4)))^1.35)-1</f>
        <v>22.5657837980199</v>
      </c>
      <c r="J81" s="23" t="n">
        <f aca="false">I81/10*B$4^2*PI()/4</f>
        <v>255.213002168477</v>
      </c>
    </row>
    <row r="82" customFormat="false" ht="12.75" hidden="false" customHeight="false" outlineLevel="0" collapsed="false">
      <c r="A82" s="21" t="n">
        <f aca="false">A81+E$2/100</f>
        <v>37</v>
      </c>
      <c r="B82" s="17" t="n">
        <f aca="false">((A$2+1)*(G$2/(G$2-(B$2^2*A82*PI()/4)))^1)-1</f>
        <v>19.3556888793658</v>
      </c>
      <c r="C82" s="22" t="n">
        <f aca="false">B82/10*B$2^2*PI()/4</f>
        <v>218.907683958907</v>
      </c>
      <c r="D82" s="17" t="n">
        <f aca="false">((A$2+1)*(G$2/(G$2-(B$2^2*A82*PI()/4)))^1.35)-1</f>
        <v>19.8526894544244</v>
      </c>
      <c r="E82" s="23" t="n">
        <f aca="false">D82/10*B$2^2*PI()/4</f>
        <v>224.528628038469</v>
      </c>
      <c r="F82" s="21" t="n">
        <f aca="false">F81+E$4/100</f>
        <v>37</v>
      </c>
      <c r="G82" s="17" t="n">
        <f aca="false">((A$4+1)*(G$4/(G$4-(B$4^2*F82*PI()/4)))^1)-1</f>
        <v>22.0340689950718</v>
      </c>
      <c r="H82" s="22" t="n">
        <f aca="false">G82/10*B$4^2*PI()/4</f>
        <v>249.199449420989</v>
      </c>
      <c r="I82" s="17" t="n">
        <f aca="false">((A$4+1)*(G$4/(G$4-(B$4^2*F82*PI()/4)))^1.35)-1</f>
        <v>22.5964643826381</v>
      </c>
      <c r="J82" s="23" t="n">
        <f aca="false">I82/10*B$4^2*PI()/4</f>
        <v>255.559991405758</v>
      </c>
    </row>
    <row r="83" customFormat="false" ht="12.75" hidden="false" customHeight="false" outlineLevel="0" collapsed="false">
      <c r="A83" s="21" t="n">
        <f aca="false">A82+E$2/100</f>
        <v>37.5</v>
      </c>
      <c r="B83" s="17" t="n">
        <f aca="false">((A$2+1)*(G$2/(G$2-(B$2^2*A83*PI()/4)))^1)-1</f>
        <v>19.3753351206434</v>
      </c>
      <c r="C83" s="22" t="n">
        <f aca="false">B83/10*B$2^2*PI()/4</f>
        <v>219.129877713073</v>
      </c>
      <c r="D83" s="17" t="n">
        <f aca="false">((A$2+1)*(G$2/(G$2-(B$2^2*A83*PI()/4)))^1.35)-1</f>
        <v>19.8798640346564</v>
      </c>
      <c r="E83" s="23" t="n">
        <f aca="false">D83/10*B$2^2*PI()/4</f>
        <v>224.835965300306</v>
      </c>
      <c r="F83" s="21" t="n">
        <f aca="false">F82+E$4/100</f>
        <v>37.5</v>
      </c>
      <c r="G83" s="17" t="n">
        <f aca="false">((A$4+1)*(G$4/(G$4-(B$4^2*F83*PI()/4)))^1)-1</f>
        <v>22.0563002680965</v>
      </c>
      <c r="H83" s="22" t="n">
        <f aca="false">G83/10*B$4^2*PI()/4</f>
        <v>249.450879195441</v>
      </c>
      <c r="I83" s="17" t="n">
        <f aca="false">((A$4+1)*(G$4/(G$4-(B$4^2*F83*PI()/4)))^1.35)-1</f>
        <v>22.6272145655323</v>
      </c>
      <c r="J83" s="23" t="n">
        <f aca="false">I83/10*B$4^2*PI()/4</f>
        <v>255.907767780994</v>
      </c>
    </row>
    <row r="84" customFormat="false" ht="12.75" hidden="false" customHeight="false" outlineLevel="0" collapsed="false">
      <c r="A84" s="21" t="n">
        <f aca="false">A83+E$2/100</f>
        <v>38</v>
      </c>
      <c r="B84" s="17" t="n">
        <f aca="false">((A$2+1)*(G$2/(G$2-(B$2^2*A84*PI()/4)))^1)-1</f>
        <v>19.3950193215973</v>
      </c>
      <c r="C84" s="22" t="n">
        <f aca="false">B84/10*B$2^2*PI()/4</f>
        <v>219.352500781063</v>
      </c>
      <c r="D84" s="17" t="n">
        <f aca="false">((A$2+1)*(G$2/(G$2-(B$2^2*A84*PI()/4)))^1.35)-1</f>
        <v>19.9071003194295</v>
      </c>
      <c r="E84" s="23" t="n">
        <f aca="false">D84/10*B$2^2*PI()/4</f>
        <v>225.144000424061</v>
      </c>
      <c r="F84" s="21" t="n">
        <f aca="false">F83+E$4/100</f>
        <v>38</v>
      </c>
      <c r="G84" s="17" t="n">
        <f aca="false">((A$4+1)*(G$4/(G$4-(B$4^2*F84*PI()/4)))^1)-1</f>
        <v>22.0785744954916</v>
      </c>
      <c r="H84" s="22" t="n">
        <f aca="false">G84/10*B$4^2*PI()/4</f>
        <v>249.702794772377</v>
      </c>
      <c r="I84" s="17" t="n">
        <f aca="false">((A$4+1)*(G$4/(G$4-(B$4^2*F84*PI()/4)))^1.35)-1</f>
        <v>22.658034571986</v>
      </c>
      <c r="J84" s="23" t="n">
        <f aca="false">I84/10*B$4^2*PI()/4</f>
        <v>256.256333842085</v>
      </c>
    </row>
    <row r="85" customFormat="false" ht="12.75" hidden="false" customHeight="false" outlineLevel="0" collapsed="false">
      <c r="A85" s="21" t="n">
        <f aca="false">A84+E$2/100</f>
        <v>38.5</v>
      </c>
      <c r="B85" s="17" t="n">
        <f aca="false">((A$2+1)*(G$2/(G$2-(B$2^2*A85*PI()/4)))^1)-1</f>
        <v>19.4147415923498</v>
      </c>
      <c r="C85" s="22" t="n">
        <f aca="false">B85/10*B$2^2*PI()/4</f>
        <v>219.575554408334</v>
      </c>
      <c r="D85" s="17" t="n">
        <f aca="false">((A$2+1)*(G$2/(G$2-(B$2^2*A85*PI()/4)))^1.35)-1</f>
        <v>19.9343985086691</v>
      </c>
      <c r="E85" s="23" t="n">
        <f aca="false">D85/10*B$2^2*PI()/4</f>
        <v>225.452735670838</v>
      </c>
      <c r="F85" s="21" t="n">
        <f aca="false">F84+E$4/100</f>
        <v>38.5</v>
      </c>
      <c r="G85" s="17" t="n">
        <f aca="false">((A$4+1)*(G$4/(G$4-(B$4^2*F85*PI()/4)))^1)-1</f>
        <v>22.1008918018696</v>
      </c>
      <c r="H85" s="22" t="n">
        <f aca="false">G85/10*B$4^2*PI()/4</f>
        <v>249.955197561131</v>
      </c>
      <c r="I85" s="17" t="n">
        <f aca="false">((A$4+1)*(G$4/(G$4-(B$4^2*F85*PI()/4)))^1.35)-1</f>
        <v>22.6889246282308</v>
      </c>
      <c r="J85" s="23" t="n">
        <f aca="false">I85/10*B$4^2*PI()/4</f>
        <v>256.605692147649</v>
      </c>
    </row>
    <row r="86" customFormat="false" ht="12.75" hidden="false" customHeight="false" outlineLevel="0" collapsed="false">
      <c r="A86" s="21" t="n">
        <f aca="false">A85+E$2/100</f>
        <v>39</v>
      </c>
      <c r="B86" s="17" t="n">
        <f aca="false">((A$2+1)*(G$2/(G$2-(B$2^2*A86*PI()/4)))^1)-1</f>
        <v>19.4345020434502</v>
      </c>
      <c r="C86" s="22" t="n">
        <f aca="false">B86/10*B$2^2*PI()/4</f>
        <v>219.799039845164</v>
      </c>
      <c r="D86" s="17" t="n">
        <f aca="false">((A$2+1)*(G$2/(G$2-(B$2^2*A86*PI()/4)))^1.35)-1</f>
        <v>19.9617588031426</v>
      </c>
      <c r="E86" s="23" t="n">
        <f aca="false">D86/10*B$2^2*PI()/4</f>
        <v>225.762173311263</v>
      </c>
      <c r="F86" s="21" t="n">
        <f aca="false">F85+E$4/100</f>
        <v>39</v>
      </c>
      <c r="G86" s="17" t="n">
        <f aca="false">((A$4+1)*(G$4/(G$4-(B$4^2*F86*PI()/4)))^1)-1</f>
        <v>22.1232523123252</v>
      </c>
      <c r="H86" s="22" t="n">
        <f aca="false">G86/10*B$4^2*PI()/4</f>
        <v>250.208088976492</v>
      </c>
      <c r="I86" s="17" t="n">
        <f aca="false">((A$4+1)*(G$4/(G$4-(B$4^2*F86*PI()/4)))^1.35)-1</f>
        <v>22.7198849614509</v>
      </c>
      <c r="J86" s="23" t="n">
        <f aca="false">I86/10*B$4^2*PI()/4</f>
        <v>256.955845267078</v>
      </c>
    </row>
    <row r="87" customFormat="false" ht="12.75" hidden="false" customHeight="false" outlineLevel="0" collapsed="false">
      <c r="A87" s="21" t="n">
        <f aca="false">A86+E$2/100</f>
        <v>39.5</v>
      </c>
      <c r="B87" s="17" t="n">
        <f aca="false">((A$2+1)*(G$2/(G$2-(B$2^2*A87*PI()/4)))^1)-1</f>
        <v>19.4543007858758</v>
      </c>
      <c r="C87" s="22" t="n">
        <f aca="false">B87/10*B$2^2*PI()/4</f>
        <v>220.02295834668</v>
      </c>
      <c r="D87" s="17" t="n">
        <f aca="false">((A$2+1)*(G$2/(G$2-(B$2^2*A87*PI()/4)))^1.35)-1</f>
        <v>19.9891814044639</v>
      </c>
      <c r="E87" s="23" t="n">
        <f aca="false">D87/10*B$2^2*PI()/4</f>
        <v>226.072315625535</v>
      </c>
      <c r="F87" s="21" t="n">
        <f aca="false">F86+E$4/100</f>
        <v>39.5</v>
      </c>
      <c r="G87" s="17" t="n">
        <f aca="false">((A$4+1)*(G$4/(G$4-(B$4^2*F87*PI()/4)))^1)-1</f>
        <v>22.1456561524384</v>
      </c>
      <c r="H87" s="22" t="n">
        <f aca="false">G87/10*B$4^2*PI()/4</f>
        <v>250.461470438734</v>
      </c>
      <c r="I87" s="17" t="n">
        <f aca="false">((A$4+1)*(G$4/(G$4-(B$4^2*F87*PI()/4)))^1.35)-1</f>
        <v>22.7509157997881</v>
      </c>
      <c r="J87" s="23" t="n">
        <f aca="false">I87/10*B$4^2*PI()/4</f>
        <v>257.306795780595</v>
      </c>
    </row>
    <row r="88" customFormat="false" ht="12.75" hidden="false" customHeight="false" outlineLevel="0" collapsed="false">
      <c r="A88" s="21" t="n">
        <f aca="false">A87+E$2/100</f>
        <v>40</v>
      </c>
      <c r="B88" s="17" t="n">
        <f aca="false">((A$2+1)*(G$2/(G$2-(B$2^2*A88*PI()/4)))^1)-1</f>
        <v>19.4741379310345</v>
      </c>
      <c r="C88" s="22" t="n">
        <f aca="false">B88/10*B$2^2*PI()/4</f>
        <v>220.247311172876</v>
      </c>
      <c r="D88" s="17" t="n">
        <f aca="false">((A$2+1)*(G$2/(G$2-(B$2^2*A88*PI()/4)))^1.35)-1</f>
        <v>20.0166665150973</v>
      </c>
      <c r="E88" s="23" t="n">
        <f aca="false">D88/10*B$2^2*PI()/4</f>
        <v>226.383164903472</v>
      </c>
      <c r="F88" s="21" t="n">
        <f aca="false">F87+E$4/100</f>
        <v>40</v>
      </c>
      <c r="G88" s="17" t="n">
        <f aca="false">((A$4+1)*(G$4/(G$4-(B$4^2*F88*PI()/4)))^1)-1</f>
        <v>22.1681034482759</v>
      </c>
      <c r="H88" s="22" t="n">
        <f aca="false">G88/10*B$4^2*PI()/4</f>
        <v>250.715343373639</v>
      </c>
      <c r="I88" s="17" t="n">
        <f aca="false">((A$4+1)*(G$4/(G$4-(B$4^2*F88*PI()/4)))^1.35)-1</f>
        <v>22.782017372347</v>
      </c>
      <c r="J88" s="23" t="n">
        <f aca="false">I88/10*B$4^2*PI()/4</f>
        <v>257.658546279313</v>
      </c>
    </row>
    <row r="89" customFormat="false" ht="12.75" hidden="false" customHeight="false" outlineLevel="0" collapsed="false">
      <c r="A89" s="21" t="n">
        <f aca="false">A88+E$2/100</f>
        <v>40.5</v>
      </c>
      <c r="B89" s="17" t="n">
        <f aca="false">((A$2+1)*(G$2/(G$2-(B$2^2*A89*PI()/4)))^1)-1</f>
        <v>19.4940135907669</v>
      </c>
      <c r="C89" s="22" t="n">
        <f aca="false">B89/10*B$2^2*PI()/4</f>
        <v>220.472099588638</v>
      </c>
      <c r="D89" s="17" t="n">
        <f aca="false">((A$2+1)*(G$2/(G$2-(B$2^2*A89*PI()/4)))^1.35)-1</f>
        <v>20.0442143383625</v>
      </c>
      <c r="E89" s="23" t="n">
        <f aca="false">D89/10*B$2^2*PI()/4</f>
        <v>226.694723444564</v>
      </c>
      <c r="F89" s="21" t="n">
        <f aca="false">F88+E$4/100</f>
        <v>40.5</v>
      </c>
      <c r="G89" s="17" t="n">
        <f aca="false">((A$4+1)*(G$4/(G$4-(B$4^2*F89*PI()/4)))^1)-1</f>
        <v>22.1905943263941</v>
      </c>
      <c r="H89" s="22" t="n">
        <f aca="false">G89/10*B$4^2*PI()/4</f>
        <v>250.969709212528</v>
      </c>
      <c r="I89" s="17" t="n">
        <f aca="false">((A$4+1)*(G$4/(G$4-(B$4^2*F89*PI()/4)))^1.35)-1</f>
        <v>22.8131899091996</v>
      </c>
      <c r="J89" s="23" t="n">
        <f aca="false">I89/10*B$4^2*PI()/4</f>
        <v>258.011099365285</v>
      </c>
    </row>
    <row r="90" customFormat="false" ht="12.75" hidden="false" customHeight="false" outlineLevel="0" collapsed="false">
      <c r="A90" s="21" t="n">
        <f aca="false">A89+E$2/100</f>
        <v>41</v>
      </c>
      <c r="B90" s="17" t="n">
        <f aca="false">((A$2+1)*(G$2/(G$2-(B$2^2*A90*PI()/4)))^1)-1</f>
        <v>19.5139278773483</v>
      </c>
      <c r="C90" s="22" t="n">
        <f aca="false">B90/10*B$2^2*PI()/4</f>
        <v>220.697324863771</v>
      </c>
      <c r="D90" s="17" t="n">
        <f aca="false">((A$2+1)*(G$2/(G$2-(B$2^2*A90*PI()/4)))^1.35)-1</f>
        <v>20.0718250784385</v>
      </c>
      <c r="E90" s="23" t="n">
        <f aca="false">D90/10*B$2^2*PI()/4</f>
        <v>227.006993558022</v>
      </c>
      <c r="F90" s="21" t="n">
        <f aca="false">F89+E$4/100</f>
        <v>41</v>
      </c>
      <c r="G90" s="17" t="n">
        <f aca="false">((A$4+1)*(G$4/(G$4-(B$4^2*F90*PI()/4)))^1)-1</f>
        <v>22.2131289138415</v>
      </c>
      <c r="H90" s="22" t="n">
        <f aca="false">G90/10*B$4^2*PI()/4</f>
        <v>251.224569392283</v>
      </c>
      <c r="I90" s="17" t="n">
        <f aca="false">((A$4+1)*(G$4/(G$4-(B$4^2*F90*PI()/4)))^1.35)-1</f>
        <v>22.8444336413909</v>
      </c>
      <c r="J90" s="23" t="n">
        <f aca="false">I90/10*B$4^2*PI()/4</f>
        <v>258.364457651568</v>
      </c>
    </row>
    <row r="91" customFormat="false" ht="12.75" hidden="false" customHeight="false" outlineLevel="0" collapsed="false">
      <c r="A91" s="21" t="n">
        <f aca="false">A90+E$2/100</f>
        <v>41.5</v>
      </c>
      <c r="B91" s="17" t="n">
        <f aca="false">((A$2+1)*(G$2/(G$2-(B$2^2*A91*PI()/4)))^1)-1</f>
        <v>19.5338809034908</v>
      </c>
      <c r="C91" s="22" t="n">
        <f aca="false">B91/10*B$2^2*PI()/4</f>
        <v>220.922988273016</v>
      </c>
      <c r="D91" s="17" t="n">
        <f aca="false">((A$2+1)*(G$2/(G$2-(B$2^2*A91*PI()/4)))^1.35)-1</f>
        <v>20.0994989403686</v>
      </c>
      <c r="E91" s="23" t="n">
        <f aca="false">D91/10*B$2^2*PI()/4</f>
        <v>227.319977562832</v>
      </c>
      <c r="F91" s="21" t="n">
        <f aca="false">F90+E$4/100</f>
        <v>41.5</v>
      </c>
      <c r="G91" s="17" t="n">
        <f aca="false">((A$4+1)*(G$4/(G$4-(B$4^2*F91*PI()/4)))^1)-1</f>
        <v>22.2357073381606</v>
      </c>
      <c r="H91" s="22" t="n">
        <f aca="false">G91/10*B$4^2*PI()/4</f>
        <v>251.479925355377</v>
      </c>
      <c r="I91" s="17" t="n">
        <f aca="false">((A$4+1)*(G$4/(G$4-(B$4^2*F91*PI()/4)))^1.35)-1</f>
        <v>22.8757488009434</v>
      </c>
      <c r="J91" s="23" t="n">
        <f aca="false">I91/10*B$4^2*PI()/4</f>
        <v>258.718623762274</v>
      </c>
    </row>
    <row r="92" customFormat="false" ht="12.75" hidden="false" customHeight="false" outlineLevel="0" collapsed="false">
      <c r="A92" s="21" t="n">
        <f aca="false">A91+E$2/100</f>
        <v>42</v>
      </c>
      <c r="B92" s="17" t="n">
        <f aca="false">((A$2+1)*(G$2/(G$2-(B$2^2*A92*PI()/4)))^1)-1</f>
        <v>19.5538727823453</v>
      </c>
      <c r="C92" s="22" t="n">
        <f aca="false">B92/10*B$2^2*PI()/4</f>
        <v>221.149091096084</v>
      </c>
      <c r="D92" s="17" t="n">
        <f aca="false">((A$2+1)*(G$2/(G$2-(B$2^2*A92*PI()/4)))^1.35)-1</f>
        <v>20.1272361300645</v>
      </c>
      <c r="E92" s="23" t="n">
        <f aca="false">D92/10*B$2^2*PI()/4</f>
        <v>227.633677787799</v>
      </c>
      <c r="F92" s="21" t="n">
        <f aca="false">F91+E$4/100</f>
        <v>42</v>
      </c>
      <c r="G92" s="17" t="n">
        <f aca="false">((A$4+1)*(G$4/(G$4-(B$4^2*F92*PI()/4)))^1)-1</f>
        <v>22.2583297273907</v>
      </c>
      <c r="H92" s="22" t="n">
        <f aca="false">G92/10*B$4^2*PI()/4</f>
        <v>251.7357785499</v>
      </c>
      <c r="I92" s="17" t="n">
        <f aca="false">((A$4+1)*(G$4/(G$4-(B$4^2*F92*PI()/4)))^1.35)-1</f>
        <v>22.9071356208624</v>
      </c>
      <c r="J92" s="23" t="n">
        <f aca="false">I92/10*B$4^2*PI()/4</f>
        <v>259.073600332631</v>
      </c>
    </row>
    <row r="93" customFormat="false" ht="12.75" hidden="false" customHeight="false" outlineLevel="0" collapsed="false">
      <c r="A93" s="21" t="n">
        <f aca="false">A92+E$2/100</f>
        <v>42.5</v>
      </c>
      <c r="B93" s="17" t="n">
        <f aca="false">((A$2+1)*(G$2/(G$2-(B$2^2*A93*PI()/4)))^1)-1</f>
        <v>19.5739036275041</v>
      </c>
      <c r="C93" s="22" t="n">
        <f aca="false">B93/10*B$2^2*PI()/4</f>
        <v>221.375634617669</v>
      </c>
      <c r="D93" s="17" t="n">
        <f aca="false">((A$2+1)*(G$2/(G$2-(B$2^2*A93*PI()/4)))^1.35)-1</f>
        <v>20.1550368543109</v>
      </c>
      <c r="E93" s="23" t="n">
        <f aca="false">D93/10*B$2^2*PI()/4</f>
        <v>227.948096571605</v>
      </c>
      <c r="F93" s="21" t="n">
        <f aca="false">F92+E$4/100</f>
        <v>42.5</v>
      </c>
      <c r="G93" s="17" t="n">
        <f aca="false">((A$4+1)*(G$4/(G$4-(B$4^2*F93*PI()/4)))^1)-1</f>
        <v>22.2809962100704</v>
      </c>
      <c r="H93" s="22" t="n">
        <f aca="false">G93/10*B$4^2*PI()/4</f>
        <v>251.992130429589</v>
      </c>
      <c r="I93" s="17" t="n">
        <f aca="false">((A$4+1)*(G$4/(G$4-(B$4^2*F93*PI()/4)))^1.35)-1</f>
        <v>22.9385943351413</v>
      </c>
      <c r="J93" s="23" t="n">
        <f aca="false">I93/10*B$4^2*PI()/4</f>
        <v>259.429390009043</v>
      </c>
    </row>
    <row r="94" customFormat="false" ht="12.75" hidden="false" customHeight="false" outlineLevel="0" collapsed="false">
      <c r="A94" s="21" t="n">
        <f aca="false">A93+E$2/100</f>
        <v>43</v>
      </c>
      <c r="B94" s="17" t="n">
        <f aca="false">((A$2+1)*(G$2/(G$2-(B$2^2*A94*PI()/4)))^1)-1</f>
        <v>19.5939735530024</v>
      </c>
      <c r="C94" s="22" t="n">
        <f aca="false">B94/10*B$2^2*PI()/4</f>
        <v>221.602620127482</v>
      </c>
      <c r="D94" s="17" t="n">
        <f aca="false">((A$2+1)*(G$2/(G$2-(B$2^2*A94*PI()/4)))^1.35)-1</f>
        <v>20.1829013207704</v>
      </c>
      <c r="E94" s="23" t="n">
        <f aca="false">D94/10*B$2^2*PI()/4</f>
        <v>228.263236262856</v>
      </c>
      <c r="F94" s="21" t="n">
        <f aca="false">F93+E$4/100</f>
        <v>43</v>
      </c>
      <c r="G94" s="17" t="n">
        <f aca="false">((A$4+1)*(G$4/(G$4-(B$4^2*F94*PI()/4)))^1)-1</f>
        <v>22.3037069152395</v>
      </c>
      <c r="H94" s="22" t="n">
        <f aca="false">G94/10*B$4^2*PI()/4</f>
        <v>252.248982453851</v>
      </c>
      <c r="I94" s="17" t="n">
        <f aca="false">((A$4+1)*(G$4/(G$4-(B$4^2*F94*PI()/4)))^1.35)-1</f>
        <v>22.9701251787665</v>
      </c>
      <c r="J94" s="23" t="n">
        <f aca="false">I94/10*B$4^2*PI()/4</f>
        <v>259.785995449142</v>
      </c>
    </row>
    <row r="95" customFormat="false" ht="12.75" hidden="false" customHeight="false" outlineLevel="0" collapsed="false">
      <c r="A95" s="21" t="n">
        <f aca="false">A94+E$2/100</f>
        <v>43.5</v>
      </c>
      <c r="B95" s="17" t="n">
        <f aca="false">((A$2+1)*(G$2/(G$2-(B$2^2*A95*PI()/4)))^1)-1</f>
        <v>19.614082673321</v>
      </c>
      <c r="C95" s="22" t="n">
        <f aca="false">B95/10*B$2^2*PI()/4</f>
        <v>221.83004892027</v>
      </c>
      <c r="D95" s="17" t="n">
        <f aca="false">((A$2+1)*(G$2/(G$2-(B$2^2*A95*PI()/4)))^1.35)-1</f>
        <v>20.2108297379875</v>
      </c>
      <c r="E95" s="23" t="n">
        <f aca="false">D95/10*B$2^2*PI()/4</f>
        <v>228.579099220136</v>
      </c>
      <c r="F95" s="21" t="n">
        <f aca="false">F94+E$4/100</f>
        <v>43.5</v>
      </c>
      <c r="G95" s="17" t="n">
        <f aca="false">((A$4+1)*(G$4/(G$4-(B$4^2*F95*PI()/4)))^1)-1</f>
        <v>22.3264619724422</v>
      </c>
      <c r="H95" s="22" t="n">
        <f aca="false">G95/10*B$4^2*PI()/4</f>
        <v>252.506336087795</v>
      </c>
      <c r="I95" s="17" t="n">
        <f aca="false">((A$4+1)*(G$4/(G$4-(B$4^2*F95*PI()/4)))^1.35)-1</f>
        <v>23.0017283877227</v>
      </c>
      <c r="J95" s="23" t="n">
        <f aca="false">I95/10*B$4^2*PI()/4</f>
        <v>260.143419321854</v>
      </c>
    </row>
    <row r="96" customFormat="false" ht="12.75" hidden="false" customHeight="false" outlineLevel="0" collapsed="false">
      <c r="A96" s="21" t="n">
        <f aca="false">A95+E$2/100</f>
        <v>44</v>
      </c>
      <c r="B96" s="17" t="n">
        <f aca="false">((A$2+1)*(G$2/(G$2-(B$2^2*A96*PI()/4)))^1)-1</f>
        <v>19.6342311033884</v>
      </c>
      <c r="C96" s="22" t="n">
        <f aca="false">B96/10*B$2^2*PI()/4</f>
        <v>222.057922295841</v>
      </c>
      <c r="D96" s="17" t="n">
        <f aca="false">((A$2+1)*(G$2/(G$2-(B$2^2*A96*PI()/4)))^1.35)-1</f>
        <v>20.2388223153937</v>
      </c>
      <c r="E96" s="23" t="n">
        <f aca="false">D96/10*B$2^2*PI()/4</f>
        <v>228.89568781206</v>
      </c>
      <c r="F96" s="21" t="n">
        <f aca="false">F95+E$4/100</f>
        <v>44</v>
      </c>
      <c r="G96" s="17" t="n">
        <f aca="false">((A$4+1)*(G$4/(G$4-(B$4^2*F96*PI()/4)))^1)-1</f>
        <v>22.3492615117289</v>
      </c>
      <c r="H96" s="22" t="n">
        <f aca="false">G96/10*B$4^2*PI()/4</f>
        <v>252.764192802257</v>
      </c>
      <c r="I96" s="17" t="n">
        <f aca="false">((A$4+1)*(G$4/(G$4-(B$4^2*F96*PI()/4)))^1.35)-1</f>
        <v>23.0334041989981</v>
      </c>
      <c r="J96" s="23" t="n">
        <f aca="false">I96/10*B$4^2*PI()/4</f>
        <v>260.501664307452</v>
      </c>
    </row>
    <row r="97" customFormat="false" ht="12.75" hidden="false" customHeight="false" outlineLevel="0" collapsed="false">
      <c r="A97" s="21" t="n">
        <f aca="false">A96+E$2/100</f>
        <v>44.5</v>
      </c>
      <c r="B97" s="17" t="n">
        <f aca="false">((A$2+1)*(G$2/(G$2-(B$2^2*A97*PI()/4)))^1)-1</f>
        <v>19.6544189585825</v>
      </c>
      <c r="C97" s="22" t="n">
        <f aca="false">B97/10*B$2^2*PI()/4</f>
        <v>222.286241559091</v>
      </c>
      <c r="D97" s="17" t="n">
        <f aca="false">((A$2+1)*(G$2/(G$2-(B$2^2*A97*PI()/4)))^1.35)-1</f>
        <v>20.2668792633119</v>
      </c>
      <c r="E97" s="23" t="n">
        <f aca="false">D97/10*B$2^2*PI()/4</f>
        <v>229.213004417323</v>
      </c>
      <c r="F97" s="21" t="n">
        <f aca="false">F96+E$4/100</f>
        <v>44.5</v>
      </c>
      <c r="G97" s="17" t="n">
        <f aca="false">((A$4+1)*(G$4/(G$4-(B$4^2*F97*PI()/4)))^1)-1</f>
        <v>22.3721056636591</v>
      </c>
      <c r="H97" s="22" t="n">
        <f aca="false">G97/10*B$4^2*PI()/4</f>
        <v>253.02255407383</v>
      </c>
      <c r="I97" s="17" t="n">
        <f aca="false">((A$4+1)*(G$4/(G$4-(B$4^2*F97*PI()/4)))^1.35)-1</f>
        <v>23.0651528505898</v>
      </c>
      <c r="J97" s="23" t="n">
        <f aca="false">I97/10*B$4^2*PI()/4</f>
        <v>260.860733097619</v>
      </c>
    </row>
    <row r="98" customFormat="false" ht="12.75" hidden="false" customHeight="false" outlineLevel="0" collapsed="false">
      <c r="A98" s="21" t="n">
        <f aca="false">A97+E$2/100</f>
        <v>45</v>
      </c>
      <c r="B98" s="17" t="n">
        <f aca="false">((A$2+1)*(G$2/(G$2-(B$2^2*A98*PI()/4)))^1)-1</f>
        <v>19.6746463547334</v>
      </c>
      <c r="C98" s="22" t="n">
        <f aca="false">B98/10*B$2^2*PI()/4</f>
        <v>222.515008020028</v>
      </c>
      <c r="D98" s="17" t="n">
        <f aca="false">((A$2+1)*(G$2/(G$2-(B$2^2*A98*PI()/4)))^1.35)-1</f>
        <v>20.2950007929613</v>
      </c>
      <c r="E98" s="23" t="n">
        <f aca="false">D98/10*B$2^2*PI()/4</f>
        <v>229.531051424759</v>
      </c>
      <c r="F98" s="21" t="n">
        <f aca="false">F97+E$4/100</f>
        <v>45</v>
      </c>
      <c r="G98" s="17" t="n">
        <f aca="false">((A$4+1)*(G$4/(G$4-(B$4^2*F98*PI()/4)))^1)-1</f>
        <v>22.3949945593036</v>
      </c>
      <c r="H98" s="22" t="n">
        <f aca="false">G98/10*B$4^2*PI()/4</f>
        <v>253.28142138489</v>
      </c>
      <c r="I98" s="17" t="n">
        <f aca="false">((A$4+1)*(G$4/(G$4-(B$4^2*F98*PI()/4)))^1.35)-1</f>
        <v>23.0969745815089</v>
      </c>
      <c r="J98" s="23" t="n">
        <f aca="false">I98/10*B$4^2*PI()/4</f>
        <v>261.220628395506</v>
      </c>
    </row>
    <row r="99" customFormat="false" ht="12.75" hidden="false" customHeight="false" outlineLevel="0" collapsed="false">
      <c r="A99" s="21" t="n">
        <f aca="false">A98+E$2/100</f>
        <v>45.5</v>
      </c>
      <c r="B99" s="17" t="n">
        <f aca="false">((A$2+1)*(G$2/(G$2-(B$2^2*A99*PI()/4)))^1)-1</f>
        <v>19.6949134081255</v>
      </c>
      <c r="C99" s="22" t="n">
        <f aca="false">B99/10*B$2^2*PI()/4</f>
        <v>222.744222993795</v>
      </c>
      <c r="D99" s="17" t="n">
        <f aca="false">((A$2+1)*(G$2/(G$2-(B$2^2*A99*PI()/4)))^1.35)-1</f>
        <v>20.3231871164618</v>
      </c>
      <c r="E99" s="23" t="n">
        <f aca="false">D99/10*B$2^2*PI()/4</f>
        <v>229.849831233385</v>
      </c>
      <c r="F99" s="21" t="n">
        <f aca="false">F98+E$4/100</f>
        <v>45.5</v>
      </c>
      <c r="G99" s="17" t="n">
        <f aca="false">((A$4+1)*(G$4/(G$4-(B$4^2*F99*PI()/4)))^1)-1</f>
        <v>22.4179283302473</v>
      </c>
      <c r="H99" s="22" t="n">
        <f aca="false">G99/10*B$4^2*PI()/4</f>
        <v>253.540796223626</v>
      </c>
      <c r="I99" s="17" t="n">
        <f aca="false">((A$4+1)*(G$4/(G$4-(B$4^2*F99*PI()/4)))^1.35)-1</f>
        <v>23.1288696317857</v>
      </c>
      <c r="J99" s="23" t="n">
        <f aca="false">I99/10*B$4^2*PI()/4</f>
        <v>261.581352915794</v>
      </c>
    </row>
    <row r="100" customFormat="false" ht="12.75" hidden="false" customHeight="false" outlineLevel="0" collapsed="false">
      <c r="A100" s="21" t="n">
        <f aca="false">A99+E$2/100</f>
        <v>46</v>
      </c>
      <c r="B100" s="17" t="n">
        <f aca="false">((A$2+1)*(G$2/(G$2-(B$2^2*A100*PI()/4)))^1)-1</f>
        <v>19.7152202354993</v>
      </c>
      <c r="C100" s="22" t="n">
        <f aca="false">B100/10*B$2^2*PI()/4</f>
        <v>222.973887800698</v>
      </c>
      <c r="D100" s="17" t="n">
        <f aca="false">((A$2+1)*(G$2/(G$2-(B$2^2*A100*PI()/4)))^1.35)-1</f>
        <v>20.3514384468388</v>
      </c>
      <c r="E100" s="23" t="n">
        <f aca="false">D100/10*B$2^2*PI()/4</f>
        <v>230.169346252465</v>
      </c>
      <c r="F100" s="21" t="n">
        <f aca="false">F99+E$4/100</f>
        <v>46</v>
      </c>
      <c r="G100" s="17" t="n">
        <f aca="false">((A$4+1)*(G$4/(G$4-(B$4^2*F100*PI()/4)))^1)-1</f>
        <v>22.4409071085914</v>
      </c>
      <c r="H100" s="22" t="n">
        <f aca="false">G100/10*B$4^2*PI()/4</f>
        <v>253.80068008407</v>
      </c>
      <c r="I100" s="17" t="n">
        <f aca="false">((A$4+1)*(G$4/(G$4-(B$4^2*F100*PI()/4)))^1.35)-1</f>
        <v>23.1608382424755</v>
      </c>
      <c r="J100" s="23" t="n">
        <f aca="false">I100/10*B$4^2*PI()/4</f>
        <v>261.942909384753</v>
      </c>
    </row>
    <row r="101" customFormat="false" ht="12.75" hidden="false" customHeight="false" outlineLevel="0" collapsed="false">
      <c r="A101" s="21" t="n">
        <f aca="false">A100+E$2/100</f>
        <v>46.5</v>
      </c>
      <c r="B101" s="17" t="n">
        <f aca="false">((A$2+1)*(G$2/(G$2-(B$2^2*A101*PI()/4)))^1)-1</f>
        <v>19.7355669540544</v>
      </c>
      <c r="C101" s="22" t="n">
        <f aca="false">B101/10*B$2^2*PI()/4</f>
        <v>223.204003766232</v>
      </c>
      <c r="D101" s="17" t="n">
        <f aca="false">((A$2+1)*(G$2/(G$2-(B$2^2*A101*PI()/4)))^1.35)-1</f>
        <v>20.3797549980282</v>
      </c>
      <c r="E101" s="23" t="n">
        <f aca="false">D101/10*B$2^2*PI()/4</f>
        <v>230.489598901555</v>
      </c>
      <c r="F101" s="21" t="n">
        <f aca="false">F100+E$4/100</f>
        <v>46.5</v>
      </c>
      <c r="G101" s="17" t="n">
        <f aca="false">((A$4+1)*(G$4/(G$4-(B$4^2*F101*PI()/4)))^1)-1</f>
        <v>22.4639310269562</v>
      </c>
      <c r="H101" s="22" t="n">
        <f aca="false">G101/10*B$4^2*PI()/4</f>
        <v>254.061074466121</v>
      </c>
      <c r="I101" s="17" t="n">
        <f aca="false">((A$4+1)*(G$4/(G$4-(B$4^2*F101*PI()/4)))^1.35)-1</f>
        <v>23.1928806556635</v>
      </c>
      <c r="J101" s="23" t="n">
        <f aca="false">I101/10*B$4^2*PI()/4</f>
        <v>262.305300540302</v>
      </c>
    </row>
    <row r="102" customFormat="false" ht="12.75" hidden="false" customHeight="false" outlineLevel="0" collapsed="false">
      <c r="A102" s="21" t="n">
        <f aca="false">A101+E$2/100</f>
        <v>47</v>
      </c>
      <c r="B102" s="17" t="n">
        <f aca="false">((A$2+1)*(G$2/(G$2-(B$2^2*A102*PI()/4)))^1)-1</f>
        <v>19.7559536814507</v>
      </c>
      <c r="C102" s="22" t="n">
        <f aca="false">B102/10*B$2^2*PI()/4</f>
        <v>223.434572221101</v>
      </c>
      <c r="D102" s="17" t="n">
        <f aca="false">((A$2+1)*(G$2/(G$2-(B$2^2*A102*PI()/4)))^1.35)-1</f>
        <v>20.408136984881</v>
      </c>
      <c r="E102" s="23" t="n">
        <f aca="false">D102/10*B$2^2*PI()/4</f>
        <v>230.810591610562</v>
      </c>
      <c r="F102" s="21" t="n">
        <f aca="false">F101+E$4/100</f>
        <v>47</v>
      </c>
      <c r="G102" s="17" t="n">
        <f aca="false">((A$4+1)*(G$4/(G$4-(B$4^2*F102*PI()/4)))^1)-1</f>
        <v>22.4870002184837</v>
      </c>
      <c r="H102" s="22" t="n">
        <f aca="false">G102/10*B$4^2*PI()/4</f>
        <v>254.321980875578</v>
      </c>
      <c r="I102" s="17" t="n">
        <f aca="false">((A$4+1)*(G$4/(G$4-(B$4^2*F102*PI()/4)))^1.35)-1</f>
        <v>23.2249971144706</v>
      </c>
      <c r="J102" s="23" t="n">
        <f aca="false">I102/10*B$4^2*PI()/4</f>
        <v>262.668529132074</v>
      </c>
    </row>
    <row r="103" customFormat="false" ht="12.75" hidden="false" customHeight="false" outlineLevel="0" collapsed="false">
      <c r="A103" s="21" t="n">
        <f aca="false">A102+E$2/100</f>
        <v>47.5</v>
      </c>
      <c r="B103" s="17" t="n">
        <f aca="false">((A$2+1)*(G$2/(G$2-(B$2^2*A103*PI()/4)))^1)-1</f>
        <v>19.7763805358119</v>
      </c>
      <c r="C103" s="22" t="n">
        <f aca="false">B103/10*B$2^2*PI()/4</f>
        <v>223.66559450125</v>
      </c>
      <c r="D103" s="17" t="n">
        <f aca="false">((A$2+1)*(G$2/(G$2-(B$2^2*A103*PI()/4)))^1.35)-1</f>
        <v>20.436584623168</v>
      </c>
      <c r="E103" s="23" t="n">
        <f aca="false">D103/10*B$2^2*PI()/4</f>
        <v>231.132326819798</v>
      </c>
      <c r="F103" s="21" t="n">
        <f aca="false">F102+E$4/100</f>
        <v>47.5</v>
      </c>
      <c r="G103" s="17" t="n">
        <f aca="false">((A$4+1)*(G$4/(G$4-(B$4^2*F103*PI()/4)))^1)-1</f>
        <v>22.5101148168398</v>
      </c>
      <c r="H103" s="22" t="n">
        <f aca="false">G103/10*B$4^2*PI()/4</f>
        <v>254.583400824168</v>
      </c>
      <c r="I103" s="17" t="n">
        <f aca="false">((A$4+1)*(G$4/(G$4-(B$4^2*F103*PI()/4)))^1.35)-1</f>
        <v>23.2571878630585</v>
      </c>
      <c r="J103" s="23" t="n">
        <f aca="false">I103/10*B$4^2*PI()/4</f>
        <v>263.032597921472</v>
      </c>
    </row>
    <row r="104" customFormat="false" ht="12.75" hidden="false" customHeight="false" outlineLevel="0" collapsed="false">
      <c r="A104" s="21" t="n">
        <f aca="false">A103+E$2/100</f>
        <v>48</v>
      </c>
      <c r="B104" s="17" t="n">
        <f aca="false">((A$2+1)*(G$2/(G$2-(B$2^2*A104*PI()/4)))^1)-1</f>
        <v>19.7968476357268</v>
      </c>
      <c r="C104" s="22" t="n">
        <f aca="false">B104/10*B$2^2*PI()/4</f>
        <v>223.897071947889</v>
      </c>
      <c r="D104" s="17" t="n">
        <f aca="false">((A$2+1)*(G$2/(G$2-(B$2^2*A104*PI()/4)))^1.35)-1</f>
        <v>20.4650981295849</v>
      </c>
      <c r="E104" s="23" t="n">
        <f aca="false">D104/10*B$2^2*PI()/4</f>
        <v>231.454806980034</v>
      </c>
      <c r="F104" s="21" t="n">
        <f aca="false">F103+E$4/100</f>
        <v>48</v>
      </c>
      <c r="G104" s="17" t="n">
        <f aca="false">((A$4+1)*(G$4/(G$4-(B$4^2*F104*PI()/4)))^1)-1</f>
        <v>22.5332749562172</v>
      </c>
      <c r="H104" s="22" t="n">
        <f aca="false">G104/10*B$4^2*PI()/4</f>
        <v>254.845335829575</v>
      </c>
      <c r="I104" s="17" t="n">
        <f aca="false">((A$4+1)*(G$4/(G$4-(B$4^2*F104*PI()/4)))^1.35)-1</f>
        <v>23.2894531466356</v>
      </c>
      <c r="J104" s="23" t="n">
        <f aca="false">I104/10*B$4^2*PI()/4</f>
        <v>263.397509681738</v>
      </c>
    </row>
    <row r="105" customFormat="false" ht="12.75" hidden="false" customHeight="false" outlineLevel="0" collapsed="false">
      <c r="A105" s="21" t="n">
        <f aca="false">A104+E$2/100</f>
        <v>48.5</v>
      </c>
      <c r="B105" s="17" t="n">
        <f aca="false">((A$2+1)*(G$2/(G$2-(B$2^2*A105*PI()/4)))^1)-1</f>
        <v>19.817355100252</v>
      </c>
      <c r="C105" s="22" t="n">
        <f aca="false">B105/10*B$2^2*PI()/4</f>
        <v>224.129005907515</v>
      </c>
      <c r="D105" s="17" t="n">
        <f aca="false">((A$2+1)*(G$2/(G$2-(B$2^2*A105*PI()/4)))^1.35)-1</f>
        <v>20.4936777217572</v>
      </c>
      <c r="E105" s="23" t="n">
        <f aca="false">D105/10*B$2^2*PI()/4</f>
        <v>231.778034552553</v>
      </c>
      <c r="F105" s="21" t="n">
        <f aca="false">F104+E$4/100</f>
        <v>48.5</v>
      </c>
      <c r="G105" s="17" t="n">
        <f aca="false">((A$4+1)*(G$4/(G$4-(B$4^2*F105*PI()/4)))^1)-1</f>
        <v>22.5564807713378</v>
      </c>
      <c r="H105" s="22" t="n">
        <f aca="false">G105/10*B$4^2*PI()/4</f>
        <v>255.107787415467</v>
      </c>
      <c r="I105" s="17" t="n">
        <f aca="false">((A$4+1)*(G$4/(G$4-(B$4^2*F105*PI()/4)))^1.35)-1</f>
        <v>23.321793211462</v>
      </c>
      <c r="J105" s="23" t="n">
        <f aca="false">I105/10*B$4^2*PI()/4</f>
        <v>263.76326719801</v>
      </c>
    </row>
    <row r="106" customFormat="false" ht="12.75" hidden="false" customHeight="false" outlineLevel="0" collapsed="false">
      <c r="A106" s="21" t="n">
        <f aca="false">A105+E$2/100</f>
        <v>49</v>
      </c>
      <c r="B106" s="17" t="n">
        <f aca="false">((A$2+1)*(G$2/(G$2-(B$2^2*A106*PI()/4)))^1)-1</f>
        <v>19.8379030489142</v>
      </c>
      <c r="C106" s="22" t="n">
        <f aca="false">B106/10*B$2^2*PI()/4</f>
        <v>224.361397731944</v>
      </c>
      <c r="D106" s="17" t="n">
        <f aca="false">((A$2+1)*(G$2/(G$2-(B$2^2*A106*PI()/4)))^1.35)-1</f>
        <v>20.5223236182446</v>
      </c>
      <c r="E106" s="23" t="n">
        <f aca="false">D106/10*B$2^2*PI()/4</f>
        <v>232.102012009211</v>
      </c>
      <c r="F106" s="21" t="n">
        <f aca="false">F105+E$4/100</f>
        <v>49</v>
      </c>
      <c r="G106" s="17" t="n">
        <f aca="false">((A$4+1)*(G$4/(G$4-(B$4^2*F106*PI()/4)))^1)-1</f>
        <v>22.5797323974556</v>
      </c>
      <c r="H106" s="22" t="n">
        <f aca="false">G106/10*B$4^2*PI()/4</f>
        <v>255.370757111532</v>
      </c>
      <c r="I106" s="17" t="n">
        <f aca="false">((A$4+1)*(G$4/(G$4-(B$4^2*F106*PI()/4)))^1.35)-1</f>
        <v>23.3542083048558</v>
      </c>
      <c r="J106" s="23" t="n">
        <f aca="false">I106/10*B$4^2*PI()/4</f>
        <v>264.129873267386</v>
      </c>
    </row>
    <row r="107" customFormat="false" ht="12.75" hidden="false" customHeight="false" outlineLevel="0" collapsed="false">
      <c r="A107" s="21" t="n">
        <f aca="false">A106+E$2/100</f>
        <v>49.5</v>
      </c>
      <c r="B107" s="17" t="n">
        <f aca="false">((A$2+1)*(G$2/(G$2-(B$2^2*A107*PI()/4)))^1)-1</f>
        <v>19.8584916017126</v>
      </c>
      <c r="C107" s="22" t="n">
        <f aca="false">B107/10*B$2^2*PI()/4</f>
        <v>224.594248778334</v>
      </c>
      <c r="D107" s="17" t="n">
        <f aca="false">((A$2+1)*(G$2/(G$2-(B$2^2*A107*PI()/4)))^1.35)-1</f>
        <v>20.5510360385468</v>
      </c>
      <c r="E107" s="23" t="n">
        <f aca="false">D107/10*B$2^2*PI()/4</f>
        <v>232.426741832487</v>
      </c>
      <c r="F107" s="21" t="n">
        <f aca="false">F106+E$4/100</f>
        <v>49.5</v>
      </c>
      <c r="G107" s="17" t="n">
        <f aca="false">((A$4+1)*(G$4/(G$4-(B$4^2*F107*PI()/4)))^1)-1</f>
        <v>22.603029970359</v>
      </c>
      <c r="H107" s="22" t="n">
        <f aca="false">G107/10*B$4^2*PI()/4</f>
        <v>255.634246453499</v>
      </c>
      <c r="I107" s="17" t="n">
        <f aca="false">((A$4+1)*(G$4/(G$4-(B$4^2*F107*PI()/4)))^1.35)-1</f>
        <v>23.3866986751977</v>
      </c>
      <c r="J107" s="23" t="n">
        <f aca="false">I107/10*B$4^2*PI()/4</f>
        <v>264.497330698989</v>
      </c>
    </row>
    <row r="108" customFormat="false" ht="13.5" hidden="false" customHeight="false" outlineLevel="0" collapsed="false">
      <c r="A108" s="14" t="n">
        <f aca="false">A107+E$2/100</f>
        <v>50</v>
      </c>
      <c r="B108" s="10" t="n">
        <f aca="false">((A$2+1)*(G$2/(G$2-(B$2^2*A108*PI()/4)))^1)-1</f>
        <v>19.8791208791209</v>
      </c>
      <c r="C108" s="8" t="n">
        <f aca="false">B108/10*B$2^2*PI()/4</f>
        <v>224.827560409211</v>
      </c>
      <c r="D108" s="10" t="n">
        <f aca="false">((A$2+1)*(G$2/(G$2-(B$2^2*A108*PI()/4)))^1.35)-1</f>
        <v>20.5798152031075</v>
      </c>
      <c r="E108" s="24" t="n">
        <f aca="false">D108/10*B$2^2*PI()/4</f>
        <v>232.752226515546</v>
      </c>
      <c r="F108" s="14" t="n">
        <f aca="false">F107+E$4/100</f>
        <v>50</v>
      </c>
      <c r="G108" s="10" t="n">
        <f aca="false">((A$4+1)*(G$4/(G$4-(B$4^2*F108*PI()/4)))^1)-1</f>
        <v>22.6263736263736</v>
      </c>
      <c r="H108" s="8" t="n">
        <f aca="false">G108/10*B$4^2*PI()/4</f>
        <v>255.898256983176</v>
      </c>
      <c r="I108" s="10" t="n">
        <f aca="false">((A$4+1)*(G$4/(G$4-(B$4^2*F108*PI()/4)))^1.35)-1</f>
        <v>23.4192645719375</v>
      </c>
      <c r="J108" s="24" t="n">
        <f aca="false">I108/10*B$4^2*PI()/4</f>
        <v>264.865642314028</v>
      </c>
    </row>
    <row r="109" customFormat="false" ht="12.75" hidden="false" customHeight="false" outlineLevel="0" collapsed="false">
      <c r="B109" s="12"/>
      <c r="C109" s="25"/>
      <c r="D109" s="12"/>
      <c r="E109" s="26"/>
      <c r="F109" s="26"/>
    </row>
    <row r="110" customFormat="false" ht="12.75" hidden="false" customHeight="false" outlineLevel="0" collapsed="false">
      <c r="B110" s="12"/>
      <c r="C110" s="25"/>
      <c r="D110" s="12"/>
      <c r="E110" s="25"/>
    </row>
    <row r="111" customFormat="false" ht="12.75" hidden="false" customHeight="false" outlineLevel="0" collapsed="false">
      <c r="B111" s="12"/>
      <c r="C111" s="25"/>
      <c r="D111" s="12"/>
      <c r="E111" s="25"/>
    </row>
    <row r="112" customFormat="false" ht="12.75" hidden="false" customHeight="false" outlineLevel="0" collapsed="false">
      <c r="B112" s="12"/>
      <c r="C112" s="25"/>
      <c r="D112" s="12"/>
      <c r="E112" s="25"/>
    </row>
    <row r="113" customFormat="false" ht="12.75" hidden="false" customHeight="false" outlineLevel="0" collapsed="false">
      <c r="B113" s="12"/>
      <c r="C113" s="25"/>
      <c r="D113" s="12"/>
      <c r="E113" s="25"/>
    </row>
    <row r="114" customFormat="false" ht="12.75" hidden="false" customHeight="false" outlineLevel="0" collapsed="false">
      <c r="B114" s="12"/>
      <c r="C114" s="25"/>
      <c r="D114" s="12"/>
      <c r="E114" s="25"/>
    </row>
    <row r="115" customFormat="false" ht="12.75" hidden="false" customHeight="false" outlineLevel="0" collapsed="false">
      <c r="B115" s="12"/>
      <c r="C115" s="25"/>
      <c r="D115" s="12"/>
      <c r="E115" s="25"/>
    </row>
    <row r="116" customFormat="false" ht="12.75" hidden="false" customHeight="false" outlineLevel="0" collapsed="false">
      <c r="B116" s="12"/>
      <c r="C116" s="25"/>
      <c r="D116" s="12"/>
      <c r="E116" s="25"/>
    </row>
    <row r="117" customFormat="false" ht="12.75" hidden="false" customHeight="false" outlineLevel="0" collapsed="false">
      <c r="B117" s="12"/>
      <c r="C117" s="25"/>
      <c r="D117" s="12"/>
      <c r="E117" s="25"/>
    </row>
    <row r="118" customFormat="false" ht="12.75" hidden="false" customHeight="false" outlineLevel="0" collapsed="false">
      <c r="B118" s="12"/>
      <c r="C118" s="25"/>
      <c r="D118" s="12"/>
      <c r="E118" s="25"/>
    </row>
    <row r="119" customFormat="false" ht="12.75" hidden="false" customHeight="false" outlineLevel="0" collapsed="false">
      <c r="B119" s="12"/>
      <c r="C119" s="25"/>
      <c r="D119" s="12"/>
      <c r="E119" s="25"/>
    </row>
    <row r="120" customFormat="false" ht="12.75" hidden="false" customHeight="false" outlineLevel="0" collapsed="false">
      <c r="B120" s="12"/>
      <c r="C120" s="25"/>
      <c r="D120" s="12"/>
      <c r="E120" s="25"/>
    </row>
    <row r="121" customFormat="false" ht="12.75" hidden="false" customHeight="false" outlineLevel="0" collapsed="false">
      <c r="B121" s="12"/>
      <c r="C121" s="25"/>
      <c r="D121" s="12"/>
      <c r="E121" s="25"/>
    </row>
    <row r="122" customFormat="false" ht="12.75" hidden="false" customHeight="false" outlineLevel="0" collapsed="false">
      <c r="B122" s="12"/>
      <c r="C122" s="25"/>
      <c r="D122" s="12"/>
      <c r="E122" s="25"/>
    </row>
  </sheetData>
  <mergeCells count="4">
    <mergeCell ref="B6:C6"/>
    <mergeCell ref="D6:E6"/>
    <mergeCell ref="G6:H6"/>
    <mergeCell ref="I6:J6"/>
  </mergeCells>
  <dataValidations count="1">
    <dataValidation allowBlank="true" error="Der Federweg muss kleiner sein als der maximal mögliche Federweg." errorStyle="stop" operator="lessThan" showDropDown="false" showErrorMessage="true" showInputMessage="false" sqref="E2 E4" type="whole">
      <formula1>F4</formula1>
      <formula2>0</formula2>
    </dataValidation>
  </dataValidations>
  <printOptions headings="false" gridLines="false" gridLinesSet="true" horizontalCentered="false" verticalCentered="false"/>
  <pageMargins left="0.747916666666667" right="0.747916666666667" top="0.984027777777778" bottom="0.98402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L3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6" activeCellId="0" sqref="B6"/>
    </sheetView>
  </sheetViews>
  <sheetFormatPr defaultColWidth="11.41796875" defaultRowHeight="12.75" zeroHeight="false" outlineLevelRow="0" outlineLevelCol="0"/>
  <cols>
    <col collapsed="false" customWidth="true" hidden="false" outlineLevel="0" max="1" min="1" style="27" width="6.99"/>
    <col collapsed="false" customWidth="true" hidden="false" outlineLevel="0" max="12" min="2" style="27" width="6.13"/>
    <col collapsed="false" customWidth="false" hidden="false" outlineLevel="0" max="257" min="13" style="27" width="11.42"/>
    <col collapsed="false" customWidth="false" hidden="false" outlineLevel="0" max="16384" min="258" style="28" width="11.42"/>
  </cols>
  <sheetData>
    <row r="1" customFormat="false" ht="15.75" hidden="false" customHeight="false" outlineLevel="0" collapsed="false">
      <c r="A1" s="29" t="s">
        <v>16</v>
      </c>
      <c r="B1" s="30" t="s">
        <v>17</v>
      </c>
      <c r="C1" s="30"/>
      <c r="D1" s="30"/>
      <c r="E1" s="30"/>
      <c r="F1" s="30"/>
      <c r="G1" s="30"/>
      <c r="H1" s="30"/>
      <c r="I1" s="30"/>
      <c r="J1" s="30"/>
      <c r="K1" s="30"/>
      <c r="L1" s="30"/>
    </row>
    <row r="2" customFormat="false" ht="14.25" hidden="false" customHeight="false" outlineLevel="0" collapsed="false">
      <c r="A2" s="31" t="n">
        <v>0</v>
      </c>
      <c r="B2" s="32" t="n">
        <f aca="false">(FLOOR(((273+$A2)/(273+$A$6)*B$6)*2+0.05,0.1))/2</f>
        <v>9.3</v>
      </c>
      <c r="C2" s="32" t="n">
        <f aca="false">(FLOOR(((273+$A2)/(273+$A$6)*C$6)*2+0.05,0.1))/2</f>
        <v>10.25</v>
      </c>
      <c r="D2" s="32" t="n">
        <f aca="false">(FLOOR(((273+$A2)/(273+$A$6)*D$6)*2+0.05,0.1))/2</f>
        <v>11.2</v>
      </c>
      <c r="E2" s="32" t="n">
        <f aca="false">(FLOOR(((273+$A2)/(273+$A$6)*E$6)*2+0.05,0.1))/2</f>
        <v>12.1</v>
      </c>
      <c r="F2" s="32" t="n">
        <f aca="false">(FLOOR(((273+$A2)/(273+$A$6)*F$6)*2+0.05,0.1))/2</f>
        <v>13.05</v>
      </c>
      <c r="G2" s="32" t="n">
        <f aca="false">(FLOOR(((273+$A2)/(273+$A$6)*G$6)*2+0.05,0.1))/2</f>
        <v>14</v>
      </c>
      <c r="H2" s="32" t="n">
        <f aca="false">(FLOOR(((273+$A2)/(273+$A$6)*H$6)*2+0.05,0.1))/2</f>
        <v>14.9</v>
      </c>
      <c r="I2" s="32" t="n">
        <f aca="false">(FLOOR(((273+$A2)/(273+$A$6)*I$6)*2+0.05,0.1))/2</f>
        <v>15.85</v>
      </c>
      <c r="J2" s="32" t="n">
        <f aca="false">(FLOOR(((273+$A2)/(273+$A$6)*J$6)*2+0.05,0.1))/2</f>
        <v>16.75</v>
      </c>
      <c r="K2" s="32" t="n">
        <f aca="false">(FLOOR(((273+$A2)/(273+$A$6)*K$6)*2+0.05,0.1))/2</f>
        <v>17.7</v>
      </c>
      <c r="L2" s="33" t="n">
        <f aca="false">(FLOOR(((273+$A2)/(273+$A$6)*L$6)*2+0.05,0.1))/2</f>
        <v>18.65</v>
      </c>
    </row>
    <row r="3" customFormat="false" ht="14.25" hidden="false" customHeight="false" outlineLevel="0" collapsed="false">
      <c r="A3" s="34" t="n">
        <v>5</v>
      </c>
      <c r="B3" s="35" t="n">
        <f aca="false">(FLOOR(((273+$A3)/(273+$A$6)*B$6)*2+0.05,0.1))/2</f>
        <v>9.5</v>
      </c>
      <c r="C3" s="35" t="n">
        <f aca="false">(FLOOR(((273+$A3)/(273+$A$6)*C$6)*2+0.05,0.1))/2</f>
        <v>10.45</v>
      </c>
      <c r="D3" s="35" t="n">
        <f aca="false">(FLOOR(((273+$A3)/(273+$A$6)*D$6)*2+0.05,0.1))/2</f>
        <v>11.4</v>
      </c>
      <c r="E3" s="35" t="n">
        <f aca="false">(FLOOR(((273+$A3)/(273+$A$6)*E$6)*2+0.05,0.1))/2</f>
        <v>12.35</v>
      </c>
      <c r="F3" s="35" t="n">
        <f aca="false">(FLOOR(((273+$A3)/(273+$A$6)*F$6)*2+0.05,0.1))/2</f>
        <v>13.3</v>
      </c>
      <c r="G3" s="35" t="n">
        <f aca="false">(FLOOR(((273+$A3)/(273+$A$6)*G$6)*2+0.05,0.1))/2</f>
        <v>14.25</v>
      </c>
      <c r="H3" s="35" t="n">
        <f aca="false">(FLOOR(((273+$A3)/(273+$A$6)*H$6)*2+0.05,0.1))/2</f>
        <v>15.2</v>
      </c>
      <c r="I3" s="35" t="n">
        <f aca="false">(FLOOR(((273+$A3)/(273+$A$6)*I$6)*2+0.05,0.1))/2</f>
        <v>16.15</v>
      </c>
      <c r="J3" s="35" t="n">
        <f aca="false">(FLOOR(((273+$A3)/(273+$A$6)*J$6)*2+0.05,0.1))/2</f>
        <v>17.1</v>
      </c>
      <c r="K3" s="35" t="n">
        <f aca="false">(FLOOR(((273+$A3)/(273+$A$6)*K$6)*2+0.05,0.1))/2</f>
        <v>18.05</v>
      </c>
      <c r="L3" s="36" t="n">
        <f aca="false">(FLOOR(((273+$A3)/(273+$A$6)*L$6)*2+0.05,0.1))/2</f>
        <v>19</v>
      </c>
    </row>
    <row r="4" customFormat="false" ht="14.25" hidden="false" customHeight="false" outlineLevel="0" collapsed="false">
      <c r="A4" s="34" t="n">
        <v>10</v>
      </c>
      <c r="B4" s="35" t="n">
        <f aca="false">(FLOOR(((273+$A4)/(273+$A$6)*B$6)*2+0.05,0.1))/2</f>
        <v>9.65</v>
      </c>
      <c r="C4" s="35" t="n">
        <f aca="false">(FLOOR(((273+$A4)/(273+$A$6)*C$6)*2+0.05,0.1))/2</f>
        <v>10.6</v>
      </c>
      <c r="D4" s="35" t="n">
        <f aca="false">(FLOOR(((273+$A4)/(273+$A$6)*D$6)*2+0.05,0.1))/2</f>
        <v>11.6</v>
      </c>
      <c r="E4" s="35" t="n">
        <f aca="false">(FLOOR(((273+$A4)/(273+$A$6)*E$6)*2+0.05,0.1))/2</f>
        <v>12.55</v>
      </c>
      <c r="F4" s="35" t="n">
        <f aca="false">(FLOOR(((273+$A4)/(273+$A$6)*F$6)*2+0.05,0.1))/2</f>
        <v>13.5</v>
      </c>
      <c r="G4" s="35" t="n">
        <f aca="false">(FLOOR(((273+$A4)/(273+$A$6)*G$6)*2+0.05,0.1))/2</f>
        <v>14.5</v>
      </c>
      <c r="H4" s="35" t="n">
        <f aca="false">(FLOOR(((273+$A4)/(273+$A$6)*H$6)*2+0.05,0.1))/2</f>
        <v>15.45</v>
      </c>
      <c r="I4" s="35" t="n">
        <f aca="false">(FLOOR(((273+$A4)/(273+$A$6)*I$6)*2+0.05,0.1))/2</f>
        <v>16.4</v>
      </c>
      <c r="J4" s="35" t="n">
        <f aca="false">(FLOOR(((273+$A4)/(273+$A$6)*J$6)*2+0.05,0.1))/2</f>
        <v>17.4</v>
      </c>
      <c r="K4" s="35" t="n">
        <f aca="false">(FLOOR(((273+$A4)/(273+$A$6)*K$6)*2+0.05,0.1))/2</f>
        <v>18.35</v>
      </c>
      <c r="L4" s="36" t="n">
        <f aca="false">(FLOOR(((273+$A4)/(273+$A$6)*L$6)*2+0.05,0.1))/2</f>
        <v>19.3</v>
      </c>
    </row>
    <row r="5" customFormat="false" ht="14.25" hidden="false" customHeight="false" outlineLevel="0" collapsed="false">
      <c r="A5" s="34" t="n">
        <v>15</v>
      </c>
      <c r="B5" s="35" t="n">
        <f aca="false">(FLOOR(((273+$A5)/(273+$A$6)*B$6)*2+0.05,0.1))/2</f>
        <v>9.85</v>
      </c>
      <c r="C5" s="35" t="n">
        <f aca="false">(FLOOR(((273+$A5)/(273+$A$6)*C$6)*2+0.05,0.1))/2</f>
        <v>10.8</v>
      </c>
      <c r="D5" s="35" t="n">
        <f aca="false">(FLOOR(((273+$A5)/(273+$A$6)*D$6)*2+0.05,0.1))/2</f>
        <v>11.8</v>
      </c>
      <c r="E5" s="35" t="n">
        <f aca="false">(FLOOR(((273+$A5)/(273+$A$6)*E$6)*2+0.05,0.1))/2</f>
        <v>12.8</v>
      </c>
      <c r="F5" s="35" t="n">
        <f aca="false">(FLOOR(((273+$A5)/(273+$A$6)*F$6)*2+0.05,0.1))/2</f>
        <v>13.75</v>
      </c>
      <c r="G5" s="35" t="n">
        <f aca="false">(FLOOR(((273+$A5)/(273+$A$6)*G$6)*2+0.05,0.1))/2</f>
        <v>14.75</v>
      </c>
      <c r="H5" s="35" t="n">
        <f aca="false">(FLOOR(((273+$A5)/(273+$A$6)*H$6)*2+0.05,0.1))/2</f>
        <v>15.75</v>
      </c>
      <c r="I5" s="35" t="n">
        <f aca="false">(FLOOR(((273+$A5)/(273+$A$6)*I$6)*2+0.05,0.1))/2</f>
        <v>16.7</v>
      </c>
      <c r="J5" s="35" t="n">
        <f aca="false">(FLOOR(((273+$A5)/(273+$A$6)*J$6)*2+0.05,0.1))/2</f>
        <v>17.7</v>
      </c>
      <c r="K5" s="35" t="n">
        <f aca="false">(FLOOR(((273+$A5)/(273+$A$6)*K$6)*2+0.05,0.1))/2</f>
        <v>18.7</v>
      </c>
      <c r="L5" s="36" t="n">
        <f aca="false">(FLOOR(((273+$A5)/(273+$A$6)*L$6)*2+0.05,0.1))/2</f>
        <v>19.65</v>
      </c>
    </row>
    <row r="6" customFormat="false" ht="14.25" hidden="false" customHeight="false" outlineLevel="0" collapsed="false">
      <c r="A6" s="34" t="n">
        <v>20</v>
      </c>
      <c r="B6" s="37" t="n">
        <v>10</v>
      </c>
      <c r="C6" s="38" t="n">
        <v>11</v>
      </c>
      <c r="D6" s="38" t="n">
        <v>12</v>
      </c>
      <c r="E6" s="38" t="n">
        <v>13</v>
      </c>
      <c r="F6" s="38" t="n">
        <v>14</v>
      </c>
      <c r="G6" s="38" t="n">
        <v>15</v>
      </c>
      <c r="H6" s="38" t="n">
        <v>16</v>
      </c>
      <c r="I6" s="38" t="n">
        <v>17</v>
      </c>
      <c r="J6" s="38" t="n">
        <v>18</v>
      </c>
      <c r="K6" s="38" t="n">
        <v>19</v>
      </c>
      <c r="L6" s="39" t="n">
        <v>20</v>
      </c>
    </row>
    <row r="7" customFormat="false" ht="14.25" hidden="false" customHeight="false" outlineLevel="0" collapsed="false">
      <c r="A7" s="34" t="n">
        <v>25</v>
      </c>
      <c r="B7" s="35" t="n">
        <f aca="false">(FLOOR(((273+$A7)/(273+$A$6)*B$6)*2+0.05,0.1))/2</f>
        <v>10.15</v>
      </c>
      <c r="C7" s="35" t="n">
        <f aca="false">(FLOOR(((273+$A7)/(273+$A$6)*C$6)*2+0.05,0.1))/2</f>
        <v>11.2</v>
      </c>
      <c r="D7" s="35" t="n">
        <f aca="false">(FLOOR(((273+$A7)/(273+$A$6)*D$6)*2+0.05,0.1))/2</f>
        <v>12.2</v>
      </c>
      <c r="E7" s="35" t="n">
        <f aca="false">(FLOOR(((273+$A7)/(273+$A$6)*E$6)*2+0.05,0.1))/2</f>
        <v>13.2</v>
      </c>
      <c r="F7" s="35" t="n">
        <f aca="false">(FLOOR(((273+$A7)/(273+$A$6)*F$6)*2+0.05,0.1))/2</f>
        <v>14.25</v>
      </c>
      <c r="G7" s="35" t="n">
        <f aca="false">(FLOOR(((273+$A7)/(273+$A$6)*G$6)*2+0.05,0.1))/2</f>
        <v>15.25</v>
      </c>
      <c r="H7" s="35" t="n">
        <f aca="false">(FLOOR(((273+$A7)/(273+$A$6)*H$6)*2+0.05,0.1))/2</f>
        <v>16.25</v>
      </c>
      <c r="I7" s="35" t="n">
        <f aca="false">(FLOOR(((273+$A7)/(273+$A$6)*I$6)*2+0.05,0.1))/2</f>
        <v>17.3</v>
      </c>
      <c r="J7" s="35" t="n">
        <f aca="false">(FLOOR(((273+$A7)/(273+$A$6)*J$6)*2+0.05,0.1))/2</f>
        <v>18.3</v>
      </c>
      <c r="K7" s="35" t="n">
        <f aca="false">(FLOOR(((273+$A7)/(273+$A$6)*K$6)*2+0.05,0.1))/2</f>
        <v>19.3</v>
      </c>
      <c r="L7" s="36" t="n">
        <f aca="false">(FLOOR(((273+$A7)/(273+$A$6)*L$6)*2+0.05,0.1))/2</f>
        <v>20.35</v>
      </c>
    </row>
    <row r="8" customFormat="false" ht="14.25" hidden="false" customHeight="false" outlineLevel="0" collapsed="false">
      <c r="A8" s="34" t="n">
        <v>30</v>
      </c>
      <c r="B8" s="35" t="n">
        <f aca="false">(FLOOR(((273+$A8)/(273+$A$6)*B$6)*2+0.05,0.1))/2</f>
        <v>10.35</v>
      </c>
      <c r="C8" s="35" t="n">
        <f aca="false">(FLOOR(((273+$A8)/(273+$A$6)*C$6)*2+0.05,0.1))/2</f>
        <v>11.4</v>
      </c>
      <c r="D8" s="35" t="n">
        <f aca="false">(FLOOR(((273+$A8)/(273+$A$6)*D$6)*2+0.05,0.1))/2</f>
        <v>12.4</v>
      </c>
      <c r="E8" s="35" t="n">
        <f aca="false">(FLOOR(((273+$A8)/(273+$A$6)*E$6)*2+0.05,0.1))/2</f>
        <v>13.45</v>
      </c>
      <c r="F8" s="35" t="n">
        <f aca="false">(FLOOR(((273+$A8)/(273+$A$6)*F$6)*2+0.05,0.1))/2</f>
        <v>14.5</v>
      </c>
      <c r="G8" s="35" t="n">
        <f aca="false">(FLOOR(((273+$A8)/(273+$A$6)*G$6)*2+0.05,0.1))/2</f>
        <v>15.5</v>
      </c>
      <c r="H8" s="35" t="n">
        <f aca="false">(FLOOR(((273+$A8)/(273+$A$6)*H$6)*2+0.05,0.1))/2</f>
        <v>16.55</v>
      </c>
      <c r="I8" s="35" t="n">
        <f aca="false">(FLOOR(((273+$A8)/(273+$A$6)*I$6)*2+0.05,0.1))/2</f>
        <v>17.6</v>
      </c>
      <c r="J8" s="35" t="n">
        <f aca="false">(FLOOR(((273+$A8)/(273+$A$6)*J$6)*2+0.05,0.1))/2</f>
        <v>18.6</v>
      </c>
      <c r="K8" s="35" t="n">
        <f aca="false">(FLOOR(((273+$A8)/(273+$A$6)*K$6)*2+0.05,0.1))/2</f>
        <v>19.65</v>
      </c>
      <c r="L8" s="36" t="n">
        <f aca="false">(FLOOR(((273+$A8)/(273+$A$6)*L$6)*2+0.05,0.1))/2</f>
        <v>20.7</v>
      </c>
    </row>
    <row r="9" customFormat="false" ht="14.25" hidden="false" customHeight="false" outlineLevel="0" collapsed="false">
      <c r="A9" s="34" t="n">
        <v>35</v>
      </c>
      <c r="B9" s="35" t="n">
        <f aca="false">(FLOOR(((273+$A9)/(273+$A$6)*B$6)*2+0.05,0.1))/2</f>
        <v>10.5</v>
      </c>
      <c r="C9" s="35" t="n">
        <f aca="false">(FLOOR(((273+$A9)/(273+$A$6)*C$6)*2+0.05,0.1))/2</f>
        <v>11.55</v>
      </c>
      <c r="D9" s="35" t="n">
        <f aca="false">(FLOOR(((273+$A9)/(273+$A$6)*D$6)*2+0.05,0.1))/2</f>
        <v>12.6</v>
      </c>
      <c r="E9" s="35" t="n">
        <f aca="false">(FLOOR(((273+$A9)/(273+$A$6)*E$6)*2+0.05,0.1))/2</f>
        <v>13.65</v>
      </c>
      <c r="F9" s="35" t="n">
        <f aca="false">(FLOOR(((273+$A9)/(273+$A$6)*F$6)*2+0.05,0.1))/2</f>
        <v>14.7</v>
      </c>
      <c r="G9" s="35" t="n">
        <f aca="false">(FLOOR(((273+$A9)/(273+$A$6)*G$6)*2+0.05,0.1))/2</f>
        <v>15.75</v>
      </c>
      <c r="H9" s="35" t="n">
        <f aca="false">(FLOOR(((273+$A9)/(273+$A$6)*H$6)*2+0.05,0.1))/2</f>
        <v>16.8</v>
      </c>
      <c r="I9" s="35" t="n">
        <f aca="false">(FLOOR(((273+$A9)/(273+$A$6)*I$6)*2+0.05,0.1))/2</f>
        <v>17.85</v>
      </c>
      <c r="J9" s="35" t="n">
        <f aca="false">(FLOOR(((273+$A9)/(273+$A$6)*J$6)*2+0.05,0.1))/2</f>
        <v>18.9</v>
      </c>
      <c r="K9" s="35" t="n">
        <f aca="false">(FLOOR(((273+$A9)/(273+$A$6)*K$6)*2+0.05,0.1))/2</f>
        <v>19.95</v>
      </c>
      <c r="L9" s="36" t="n">
        <f aca="false">(FLOOR(((273+$A9)/(273+$A$6)*L$6)*2+0.05,0.1))/2</f>
        <v>21</v>
      </c>
    </row>
    <row r="10" customFormat="false" ht="14.25" hidden="false" customHeight="false" outlineLevel="0" collapsed="false">
      <c r="A10" s="34" t="n">
        <v>40</v>
      </c>
      <c r="B10" s="35" t="n">
        <f aca="false">(FLOOR(((273+$A10)/(273+$A$6)*B$6)*2+0.05,0.1))/2</f>
        <v>10.7</v>
      </c>
      <c r="C10" s="35" t="n">
        <f aca="false">(FLOOR(((273+$A10)/(273+$A$6)*C$6)*2+0.05,0.1))/2</f>
        <v>11.75</v>
      </c>
      <c r="D10" s="35" t="n">
        <f aca="false">(FLOOR(((273+$A10)/(273+$A$6)*D$6)*2+0.05,0.1))/2</f>
        <v>12.8</v>
      </c>
      <c r="E10" s="35" t="n">
        <f aca="false">(FLOOR(((273+$A10)/(273+$A$6)*E$6)*2+0.05,0.1))/2</f>
        <v>13.9</v>
      </c>
      <c r="F10" s="35" t="n">
        <f aca="false">(FLOOR(((273+$A10)/(273+$A$6)*F$6)*2+0.05,0.1))/2</f>
        <v>14.95</v>
      </c>
      <c r="G10" s="35" t="n">
        <f aca="false">(FLOOR(((273+$A10)/(273+$A$6)*G$6)*2+0.05,0.1))/2</f>
        <v>16</v>
      </c>
      <c r="H10" s="35" t="n">
        <f aca="false">(FLOOR(((273+$A10)/(273+$A$6)*H$6)*2+0.05,0.1))/2</f>
        <v>17.1</v>
      </c>
      <c r="I10" s="35" t="n">
        <f aca="false">(FLOOR(((273+$A10)/(273+$A$6)*I$6)*2+0.05,0.1))/2</f>
        <v>18.15</v>
      </c>
      <c r="J10" s="35" t="n">
        <f aca="false">(FLOOR(((273+$A10)/(273+$A$6)*J$6)*2+0.05,0.1))/2</f>
        <v>19.25</v>
      </c>
      <c r="K10" s="35" t="n">
        <f aca="false">(FLOOR(((273+$A10)/(273+$A$6)*K$6)*2+0.05,0.1))/2</f>
        <v>20.3</v>
      </c>
      <c r="L10" s="36" t="n">
        <f aca="false">(FLOOR(((273+$A10)/(273+$A$6)*L$6)*2+0.05,0.1))/2</f>
        <v>21.35</v>
      </c>
    </row>
    <row r="11" customFormat="false" ht="14.25" hidden="false" customHeight="false" outlineLevel="0" collapsed="false">
      <c r="A11" s="34" t="n">
        <v>45</v>
      </c>
      <c r="B11" s="35" t="n">
        <f aca="false">(FLOOR(((273+$A11)/(273+$A$6)*B$6)*2+0.05,0.1))/2</f>
        <v>10.85</v>
      </c>
      <c r="C11" s="35" t="n">
        <f aca="false">(FLOOR(((273+$A11)/(273+$A$6)*C$6)*2+0.05,0.1))/2</f>
        <v>11.95</v>
      </c>
      <c r="D11" s="35" t="n">
        <f aca="false">(FLOOR(((273+$A11)/(273+$A$6)*D$6)*2+0.05,0.1))/2</f>
        <v>13</v>
      </c>
      <c r="E11" s="35" t="n">
        <f aca="false">(FLOOR(((273+$A11)/(273+$A$6)*E$6)*2+0.05,0.1))/2</f>
        <v>14.1</v>
      </c>
      <c r="F11" s="35" t="n">
        <f aca="false">(FLOOR(((273+$A11)/(273+$A$6)*F$6)*2+0.05,0.1))/2</f>
        <v>15.2</v>
      </c>
      <c r="G11" s="35" t="n">
        <f aca="false">(FLOOR(((273+$A11)/(273+$A$6)*G$6)*2+0.05,0.1))/2</f>
        <v>16.3</v>
      </c>
      <c r="H11" s="35" t="n">
        <f aca="false">(FLOOR(((273+$A11)/(273+$A$6)*H$6)*2+0.05,0.1))/2</f>
        <v>17.35</v>
      </c>
      <c r="I11" s="35" t="n">
        <f aca="false">(FLOOR(((273+$A11)/(273+$A$6)*I$6)*2+0.05,0.1))/2</f>
        <v>18.45</v>
      </c>
      <c r="J11" s="35" t="n">
        <f aca="false">(FLOOR(((273+$A11)/(273+$A$6)*J$6)*2+0.05,0.1))/2</f>
        <v>19.55</v>
      </c>
      <c r="K11" s="35" t="n">
        <f aca="false">(FLOOR(((273+$A11)/(273+$A$6)*K$6)*2+0.05,0.1))/2</f>
        <v>20.6</v>
      </c>
      <c r="L11" s="36" t="n">
        <f aca="false">(FLOOR(((273+$A11)/(273+$A$6)*L$6)*2+0.05,0.1))/2</f>
        <v>21.7</v>
      </c>
    </row>
    <row r="12" customFormat="false" ht="14.25" hidden="false" customHeight="false" outlineLevel="0" collapsed="false">
      <c r="A12" s="34" t="n">
        <v>50</v>
      </c>
      <c r="B12" s="35" t="n">
        <f aca="false">(FLOOR(((273+$A12)/(273+$A$6)*B$6)*2+0.05,0.1))/2</f>
        <v>11</v>
      </c>
      <c r="C12" s="35" t="n">
        <f aca="false">(FLOOR(((273+$A12)/(273+$A$6)*C$6)*2+0.05,0.1))/2</f>
        <v>12.15</v>
      </c>
      <c r="D12" s="35" t="n">
        <f aca="false">(FLOOR(((273+$A12)/(273+$A$6)*D$6)*2+0.05,0.1))/2</f>
        <v>13.25</v>
      </c>
      <c r="E12" s="35" t="n">
        <f aca="false">(FLOOR(((273+$A12)/(273+$A$6)*E$6)*2+0.05,0.1))/2</f>
        <v>14.35</v>
      </c>
      <c r="F12" s="35" t="n">
        <f aca="false">(FLOOR(((273+$A12)/(273+$A$6)*F$6)*2+0.05,0.1))/2</f>
        <v>15.45</v>
      </c>
      <c r="G12" s="35" t="n">
        <f aca="false">(FLOOR(((273+$A12)/(273+$A$6)*G$6)*2+0.05,0.1))/2</f>
        <v>16.55</v>
      </c>
      <c r="H12" s="35" t="n">
        <f aca="false">(FLOOR(((273+$A12)/(273+$A$6)*H$6)*2+0.05,0.1))/2</f>
        <v>17.65</v>
      </c>
      <c r="I12" s="35" t="n">
        <f aca="false">(FLOOR(((273+$A12)/(273+$A$6)*I$6)*2+0.05,0.1))/2</f>
        <v>18.75</v>
      </c>
      <c r="J12" s="35" t="n">
        <f aca="false">(FLOOR(((273+$A12)/(273+$A$6)*J$6)*2+0.05,0.1))/2</f>
        <v>19.85</v>
      </c>
      <c r="K12" s="35" t="n">
        <f aca="false">(FLOOR(((273+$A12)/(273+$A$6)*K$6)*2+0.05,0.1))/2</f>
        <v>20.95</v>
      </c>
      <c r="L12" s="36" t="n">
        <f aca="false">(FLOOR(((273+$A12)/(273+$A$6)*L$6)*2+0.05,0.1))/2</f>
        <v>22.05</v>
      </c>
    </row>
    <row r="13" customFormat="false" ht="14.25" hidden="false" customHeight="false" outlineLevel="0" collapsed="false">
      <c r="A13" s="34" t="n">
        <v>55</v>
      </c>
      <c r="B13" s="35" t="n">
        <f aca="false">(FLOOR(((273+$A13)/(273+$A$6)*B$6)*2+0.05,0.1))/2</f>
        <v>11.2</v>
      </c>
      <c r="C13" s="35" t="n">
        <f aca="false">(FLOOR(((273+$A13)/(273+$A$6)*C$6)*2+0.05,0.1))/2</f>
        <v>12.3</v>
      </c>
      <c r="D13" s="35" t="n">
        <f aca="false">(FLOOR(((273+$A13)/(273+$A$6)*D$6)*2+0.05,0.1))/2</f>
        <v>13.45</v>
      </c>
      <c r="E13" s="35" t="n">
        <f aca="false">(FLOOR(((273+$A13)/(273+$A$6)*E$6)*2+0.05,0.1))/2</f>
        <v>14.55</v>
      </c>
      <c r="F13" s="35" t="n">
        <f aca="false">(FLOOR(((273+$A13)/(273+$A$6)*F$6)*2+0.05,0.1))/2</f>
        <v>15.65</v>
      </c>
      <c r="G13" s="35" t="n">
        <f aca="false">(FLOOR(((273+$A13)/(273+$A$6)*G$6)*2+0.05,0.1))/2</f>
        <v>16.8</v>
      </c>
      <c r="H13" s="35" t="n">
        <f aca="false">(FLOOR(((273+$A13)/(273+$A$6)*H$6)*2+0.05,0.1))/2</f>
        <v>17.9</v>
      </c>
      <c r="I13" s="35" t="n">
        <f aca="false">(FLOOR(((273+$A13)/(273+$A$6)*I$6)*2+0.05,0.1))/2</f>
        <v>19.05</v>
      </c>
      <c r="J13" s="35" t="n">
        <f aca="false">(FLOOR(((273+$A13)/(273+$A$6)*J$6)*2+0.05,0.1))/2</f>
        <v>20.15</v>
      </c>
      <c r="K13" s="35" t="n">
        <f aca="false">(FLOOR(((273+$A13)/(273+$A$6)*K$6)*2+0.05,0.1))/2</f>
        <v>21.25</v>
      </c>
      <c r="L13" s="36" t="n">
        <f aca="false">(FLOOR(((273+$A13)/(273+$A$6)*L$6)*2+0.05,0.1))/2</f>
        <v>22.4</v>
      </c>
    </row>
    <row r="14" customFormat="false" ht="14.25" hidden="false" customHeight="false" outlineLevel="0" collapsed="false">
      <c r="A14" s="34" t="n">
        <v>60</v>
      </c>
      <c r="B14" s="35" t="n">
        <f aca="false">(FLOOR(((273+$A14)/(273+$A$6)*B$6)*2+0.05,0.1))/2</f>
        <v>11.35</v>
      </c>
      <c r="C14" s="35" t="n">
        <f aca="false">(FLOOR(((273+$A14)/(273+$A$6)*C$6)*2+0.05,0.1))/2</f>
        <v>12.5</v>
      </c>
      <c r="D14" s="35" t="n">
        <f aca="false">(FLOOR(((273+$A14)/(273+$A$6)*D$6)*2+0.05,0.1))/2</f>
        <v>13.65</v>
      </c>
      <c r="E14" s="35" t="n">
        <f aca="false">(FLOOR(((273+$A14)/(273+$A$6)*E$6)*2+0.05,0.1))/2</f>
        <v>14.75</v>
      </c>
      <c r="F14" s="35" t="n">
        <f aca="false">(FLOOR(((273+$A14)/(273+$A$6)*F$6)*2+0.05,0.1))/2</f>
        <v>15.9</v>
      </c>
      <c r="G14" s="35" t="n">
        <f aca="false">(FLOOR(((273+$A14)/(273+$A$6)*G$6)*2+0.05,0.1))/2</f>
        <v>17.05</v>
      </c>
      <c r="H14" s="35" t="n">
        <f aca="false">(FLOOR(((273+$A14)/(273+$A$6)*H$6)*2+0.05,0.1))/2</f>
        <v>18.2</v>
      </c>
      <c r="I14" s="35" t="n">
        <f aca="false">(FLOOR(((273+$A14)/(273+$A$6)*I$6)*2+0.05,0.1))/2</f>
        <v>19.3</v>
      </c>
      <c r="J14" s="35" t="n">
        <f aca="false">(FLOOR(((273+$A14)/(273+$A$6)*J$6)*2+0.05,0.1))/2</f>
        <v>20.45</v>
      </c>
      <c r="K14" s="35" t="n">
        <f aca="false">(FLOOR(((273+$A14)/(273+$A$6)*K$6)*2+0.05,0.1))/2</f>
        <v>21.6</v>
      </c>
      <c r="L14" s="36" t="n">
        <f aca="false">(FLOOR(((273+$A14)/(273+$A$6)*L$6)*2+0.05,0.1))/2</f>
        <v>22.75</v>
      </c>
    </row>
    <row r="15" customFormat="false" ht="14.25" hidden="false" customHeight="false" outlineLevel="0" collapsed="false">
      <c r="A15" s="34" t="n">
        <v>65</v>
      </c>
      <c r="B15" s="35" t="n">
        <f aca="false">(FLOOR(((273+$A15)/(273+$A$6)*B$6)*2+0.05,0.1))/2</f>
        <v>11.55</v>
      </c>
      <c r="C15" s="35" t="n">
        <f aca="false">(FLOOR(((273+$A15)/(273+$A$6)*C$6)*2+0.05,0.1))/2</f>
        <v>12.7</v>
      </c>
      <c r="D15" s="35" t="n">
        <f aca="false">(FLOOR(((273+$A15)/(273+$A$6)*D$6)*2+0.05,0.1))/2</f>
        <v>13.85</v>
      </c>
      <c r="E15" s="35" t="n">
        <f aca="false">(FLOOR(((273+$A15)/(273+$A$6)*E$6)*2+0.05,0.1))/2</f>
        <v>15</v>
      </c>
      <c r="F15" s="35" t="n">
        <f aca="false">(FLOOR(((273+$A15)/(273+$A$6)*F$6)*2+0.05,0.1))/2</f>
        <v>16.15</v>
      </c>
      <c r="G15" s="35" t="n">
        <f aca="false">(FLOOR(((273+$A15)/(273+$A$6)*G$6)*2+0.05,0.1))/2</f>
        <v>17.3</v>
      </c>
      <c r="H15" s="35" t="n">
        <f aca="false">(FLOOR(((273+$A15)/(273+$A$6)*H$6)*2+0.05,0.1))/2</f>
        <v>18.45</v>
      </c>
      <c r="I15" s="35" t="n">
        <f aca="false">(FLOOR(((273+$A15)/(273+$A$6)*I$6)*2+0.05,0.1))/2</f>
        <v>19.6</v>
      </c>
      <c r="J15" s="35" t="n">
        <f aca="false">(FLOOR(((273+$A15)/(273+$A$6)*J$6)*2+0.05,0.1))/2</f>
        <v>20.75</v>
      </c>
      <c r="K15" s="35" t="n">
        <f aca="false">(FLOOR(((273+$A15)/(273+$A$6)*K$6)*2+0.05,0.1))/2</f>
        <v>21.9</v>
      </c>
      <c r="L15" s="36" t="n">
        <f aca="false">(FLOOR(((273+$A15)/(273+$A$6)*L$6)*2+0.05,0.1))/2</f>
        <v>23.05</v>
      </c>
    </row>
    <row r="16" customFormat="false" ht="14.25" hidden="false" customHeight="false" outlineLevel="0" collapsed="false">
      <c r="A16" s="34" t="n">
        <v>70</v>
      </c>
      <c r="B16" s="35" t="n">
        <f aca="false">(FLOOR(((273+$A16)/(273+$A$6)*B$6)*2+0.05,0.1))/2</f>
        <v>11.7</v>
      </c>
      <c r="C16" s="35" t="n">
        <f aca="false">(FLOOR(((273+$A16)/(273+$A$6)*C$6)*2+0.05,0.1))/2</f>
        <v>12.9</v>
      </c>
      <c r="D16" s="35" t="n">
        <f aca="false">(FLOOR(((273+$A16)/(273+$A$6)*D$6)*2+0.05,0.1))/2</f>
        <v>14.05</v>
      </c>
      <c r="E16" s="35" t="n">
        <f aca="false">(FLOOR(((273+$A16)/(273+$A$6)*E$6)*2+0.05,0.1))/2</f>
        <v>15.2</v>
      </c>
      <c r="F16" s="35" t="n">
        <f aca="false">(FLOOR(((273+$A16)/(273+$A$6)*F$6)*2+0.05,0.1))/2</f>
        <v>16.4</v>
      </c>
      <c r="G16" s="35" t="n">
        <f aca="false">(FLOOR(((273+$A16)/(273+$A$6)*G$6)*2+0.05,0.1))/2</f>
        <v>17.55</v>
      </c>
      <c r="H16" s="35" t="n">
        <f aca="false">(FLOOR(((273+$A16)/(273+$A$6)*H$6)*2+0.05,0.1))/2</f>
        <v>18.75</v>
      </c>
      <c r="I16" s="35" t="n">
        <f aca="false">(FLOOR(((273+$A16)/(273+$A$6)*I$6)*2+0.05,0.1))/2</f>
        <v>19.9</v>
      </c>
      <c r="J16" s="35" t="n">
        <f aca="false">(FLOOR(((273+$A16)/(273+$A$6)*J$6)*2+0.05,0.1))/2</f>
        <v>21.05</v>
      </c>
      <c r="K16" s="35" t="n">
        <f aca="false">(FLOOR(((273+$A16)/(273+$A$6)*K$6)*2+0.05,0.1))/2</f>
        <v>22.25</v>
      </c>
      <c r="L16" s="36" t="n">
        <f aca="false">(FLOOR(((273+$A16)/(273+$A$6)*L$6)*2+0.05,0.1))/2</f>
        <v>23.4</v>
      </c>
    </row>
    <row r="17" customFormat="false" ht="14.25" hidden="false" customHeight="false" outlineLevel="0" collapsed="false">
      <c r="A17" s="34" t="n">
        <v>75</v>
      </c>
      <c r="B17" s="35" t="n">
        <f aca="false">(FLOOR(((273+$A17)/(273+$A$6)*B$6)*2+0.05,0.1))/2</f>
        <v>11.9</v>
      </c>
      <c r="C17" s="35" t="n">
        <f aca="false">(FLOOR(((273+$A17)/(273+$A$6)*C$6)*2+0.05,0.1))/2</f>
        <v>13.05</v>
      </c>
      <c r="D17" s="35" t="n">
        <f aca="false">(FLOOR(((273+$A17)/(273+$A$6)*D$6)*2+0.05,0.1))/2</f>
        <v>14.25</v>
      </c>
      <c r="E17" s="35" t="n">
        <f aca="false">(FLOOR(((273+$A17)/(273+$A$6)*E$6)*2+0.05,0.1))/2</f>
        <v>15.45</v>
      </c>
      <c r="F17" s="35" t="n">
        <f aca="false">(FLOOR(((273+$A17)/(273+$A$6)*F$6)*2+0.05,0.1))/2</f>
        <v>16.65</v>
      </c>
      <c r="G17" s="35" t="n">
        <f aca="false">(FLOOR(((273+$A17)/(273+$A$6)*G$6)*2+0.05,0.1))/2</f>
        <v>17.8</v>
      </c>
      <c r="H17" s="35" t="n">
        <f aca="false">(FLOOR(((273+$A17)/(273+$A$6)*H$6)*2+0.05,0.1))/2</f>
        <v>19</v>
      </c>
      <c r="I17" s="35" t="n">
        <f aca="false">(FLOOR(((273+$A17)/(273+$A$6)*I$6)*2+0.05,0.1))/2</f>
        <v>20.2</v>
      </c>
      <c r="J17" s="35" t="n">
        <f aca="false">(FLOOR(((273+$A17)/(273+$A$6)*J$6)*2+0.05,0.1))/2</f>
        <v>21.4</v>
      </c>
      <c r="K17" s="35" t="n">
        <f aca="false">(FLOOR(((273+$A17)/(273+$A$6)*K$6)*2+0.05,0.1))/2</f>
        <v>22.55</v>
      </c>
      <c r="L17" s="36" t="n">
        <f aca="false">(FLOOR(((273+$A17)/(273+$A$6)*L$6)*2+0.05,0.1))/2</f>
        <v>23.75</v>
      </c>
    </row>
    <row r="18" customFormat="false" ht="14.25" hidden="false" customHeight="false" outlineLevel="0" collapsed="false">
      <c r="A18" s="34" t="n">
        <v>80</v>
      </c>
      <c r="B18" s="35" t="n">
        <f aca="false">(FLOOR(((273+$A18)/(273+$A$6)*B$6)*2+0.05,0.1))/2</f>
        <v>12.05</v>
      </c>
      <c r="C18" s="35" t="n">
        <f aca="false">(FLOOR(((273+$A18)/(273+$A$6)*C$6)*2+0.05,0.1))/2</f>
        <v>13.25</v>
      </c>
      <c r="D18" s="35" t="n">
        <f aca="false">(FLOOR(((273+$A18)/(273+$A$6)*D$6)*2+0.05,0.1))/2</f>
        <v>14.45</v>
      </c>
      <c r="E18" s="35" t="n">
        <f aca="false">(FLOOR(((273+$A18)/(273+$A$6)*E$6)*2+0.05,0.1))/2</f>
        <v>15.65</v>
      </c>
      <c r="F18" s="35" t="n">
        <f aca="false">(FLOOR(((273+$A18)/(273+$A$6)*F$6)*2+0.05,0.1))/2</f>
        <v>16.85</v>
      </c>
      <c r="G18" s="35" t="n">
        <f aca="false">(FLOOR(((273+$A18)/(273+$A$6)*G$6)*2+0.05,0.1))/2</f>
        <v>18.05</v>
      </c>
      <c r="H18" s="35" t="n">
        <f aca="false">(FLOOR(((273+$A18)/(273+$A$6)*H$6)*2+0.05,0.1))/2</f>
        <v>19.3</v>
      </c>
      <c r="I18" s="35" t="n">
        <f aca="false">(FLOOR(((273+$A18)/(273+$A$6)*I$6)*2+0.05,0.1))/2</f>
        <v>20.5</v>
      </c>
      <c r="J18" s="35" t="n">
        <f aca="false">(FLOOR(((273+$A18)/(273+$A$6)*J$6)*2+0.05,0.1))/2</f>
        <v>21.7</v>
      </c>
      <c r="K18" s="35" t="n">
        <f aca="false">(FLOOR(((273+$A18)/(273+$A$6)*K$6)*2+0.05,0.1))/2</f>
        <v>22.9</v>
      </c>
      <c r="L18" s="36" t="n">
        <f aca="false">(FLOOR(((273+$A18)/(273+$A$6)*L$6)*2+0.05,0.1))/2</f>
        <v>24.1</v>
      </c>
    </row>
    <row r="19" customFormat="false" ht="14.25" hidden="false" customHeight="false" outlineLevel="0" collapsed="false">
      <c r="A19" s="34" t="n">
        <v>85</v>
      </c>
      <c r="B19" s="35" t="n">
        <f aca="false">(FLOOR(((273+$A19)/(273+$A$6)*B$6)*2+0.05,0.1))/2</f>
        <v>12.2</v>
      </c>
      <c r="C19" s="35" t="n">
        <f aca="false">(FLOOR(((273+$A19)/(273+$A$6)*C$6)*2+0.05,0.1))/2</f>
        <v>13.45</v>
      </c>
      <c r="D19" s="35" t="n">
        <f aca="false">(FLOOR(((273+$A19)/(273+$A$6)*D$6)*2+0.05,0.1))/2</f>
        <v>14.65</v>
      </c>
      <c r="E19" s="35" t="n">
        <f aca="false">(FLOOR(((273+$A19)/(273+$A$6)*E$6)*2+0.05,0.1))/2</f>
        <v>15.9</v>
      </c>
      <c r="F19" s="35" t="n">
        <f aca="false">(FLOOR(((273+$A19)/(273+$A$6)*F$6)*2+0.05,0.1))/2</f>
        <v>17.1</v>
      </c>
      <c r="G19" s="35" t="n">
        <f aca="false">(FLOOR(((273+$A19)/(273+$A$6)*G$6)*2+0.05,0.1))/2</f>
        <v>18.35</v>
      </c>
      <c r="H19" s="35" t="n">
        <f aca="false">(FLOOR(((273+$A19)/(273+$A$6)*H$6)*2+0.05,0.1))/2</f>
        <v>19.55</v>
      </c>
      <c r="I19" s="35" t="n">
        <f aca="false">(FLOOR(((273+$A19)/(273+$A$6)*I$6)*2+0.05,0.1))/2</f>
        <v>20.75</v>
      </c>
      <c r="J19" s="35" t="n">
        <f aca="false">(FLOOR(((273+$A19)/(273+$A$6)*J$6)*2+0.05,0.1))/2</f>
        <v>22</v>
      </c>
      <c r="K19" s="35" t="n">
        <f aca="false">(FLOOR(((273+$A19)/(273+$A$6)*K$6)*2+0.05,0.1))/2</f>
        <v>23.2</v>
      </c>
      <c r="L19" s="36" t="n">
        <f aca="false">(FLOOR(((273+$A19)/(273+$A$6)*L$6)*2+0.05,0.1))/2</f>
        <v>24.45</v>
      </c>
    </row>
    <row r="20" customFormat="false" ht="14.25" hidden="false" customHeight="false" outlineLevel="0" collapsed="false">
      <c r="A20" s="34" t="n">
        <v>90</v>
      </c>
      <c r="B20" s="35" t="n">
        <f aca="false">(FLOOR(((273+$A20)/(273+$A$6)*B$6)*2+0.05,0.1))/2</f>
        <v>12.4</v>
      </c>
      <c r="C20" s="35" t="n">
        <f aca="false">(FLOOR(((273+$A20)/(273+$A$6)*C$6)*2+0.05,0.1))/2</f>
        <v>13.65</v>
      </c>
      <c r="D20" s="35" t="n">
        <f aca="false">(FLOOR(((273+$A20)/(273+$A$6)*D$6)*2+0.05,0.1))/2</f>
        <v>14.85</v>
      </c>
      <c r="E20" s="35" t="n">
        <f aca="false">(FLOOR(((273+$A20)/(273+$A$6)*E$6)*2+0.05,0.1))/2</f>
        <v>16.1</v>
      </c>
      <c r="F20" s="35" t="n">
        <f aca="false">(FLOOR(((273+$A20)/(273+$A$6)*F$6)*2+0.05,0.1))/2</f>
        <v>17.35</v>
      </c>
      <c r="G20" s="35" t="n">
        <f aca="false">(FLOOR(((273+$A20)/(273+$A$6)*G$6)*2+0.05,0.1))/2</f>
        <v>18.6</v>
      </c>
      <c r="H20" s="35" t="n">
        <f aca="false">(FLOOR(((273+$A20)/(273+$A$6)*H$6)*2+0.05,0.1))/2</f>
        <v>19.8</v>
      </c>
      <c r="I20" s="35" t="n">
        <f aca="false">(FLOOR(((273+$A20)/(273+$A$6)*I$6)*2+0.05,0.1))/2</f>
        <v>21.05</v>
      </c>
      <c r="J20" s="35" t="n">
        <f aca="false">(FLOOR(((273+$A20)/(273+$A$6)*J$6)*2+0.05,0.1))/2</f>
        <v>22.3</v>
      </c>
      <c r="K20" s="35" t="n">
        <f aca="false">(FLOOR(((273+$A20)/(273+$A$6)*K$6)*2+0.05,0.1))/2</f>
        <v>23.55</v>
      </c>
      <c r="L20" s="36" t="n">
        <f aca="false">(FLOOR(((273+$A20)/(273+$A$6)*L$6)*2+0.05,0.1))/2</f>
        <v>24.8</v>
      </c>
    </row>
    <row r="21" customFormat="false" ht="14.25" hidden="false" customHeight="false" outlineLevel="0" collapsed="false">
      <c r="A21" s="34" t="n">
        <v>95</v>
      </c>
      <c r="B21" s="35" t="n">
        <f aca="false">(FLOOR(((273+$A21)/(273+$A$6)*B$6)*2+0.05,0.1))/2</f>
        <v>12.55</v>
      </c>
      <c r="C21" s="35" t="n">
        <f aca="false">(FLOOR(((273+$A21)/(273+$A$6)*C$6)*2+0.05,0.1))/2</f>
        <v>13.8</v>
      </c>
      <c r="D21" s="35" t="n">
        <f aca="false">(FLOOR(((273+$A21)/(273+$A$6)*D$6)*2+0.05,0.1))/2</f>
        <v>15.05</v>
      </c>
      <c r="E21" s="35" t="n">
        <f aca="false">(FLOOR(((273+$A21)/(273+$A$6)*E$6)*2+0.05,0.1))/2</f>
        <v>16.35</v>
      </c>
      <c r="F21" s="35" t="n">
        <f aca="false">(FLOOR(((273+$A21)/(273+$A$6)*F$6)*2+0.05,0.1))/2</f>
        <v>17.6</v>
      </c>
      <c r="G21" s="35" t="n">
        <f aca="false">(FLOOR(((273+$A21)/(273+$A$6)*G$6)*2+0.05,0.1))/2</f>
        <v>18.85</v>
      </c>
      <c r="H21" s="35" t="n">
        <f aca="false">(FLOOR(((273+$A21)/(273+$A$6)*H$6)*2+0.05,0.1))/2</f>
        <v>20.1</v>
      </c>
      <c r="I21" s="35" t="n">
        <f aca="false">(FLOOR(((273+$A21)/(273+$A$6)*I$6)*2+0.05,0.1))/2</f>
        <v>21.35</v>
      </c>
      <c r="J21" s="35" t="n">
        <f aca="false">(FLOOR(((273+$A21)/(273+$A$6)*J$6)*2+0.05,0.1))/2</f>
        <v>22.6</v>
      </c>
      <c r="K21" s="35" t="n">
        <f aca="false">(FLOOR(((273+$A21)/(273+$A$6)*K$6)*2+0.05,0.1))/2</f>
        <v>23.85</v>
      </c>
      <c r="L21" s="36" t="n">
        <f aca="false">(FLOOR(((273+$A21)/(273+$A$6)*L$6)*2+0.05,0.1))/2</f>
        <v>25.1</v>
      </c>
    </row>
    <row r="22" customFormat="false" ht="14.25" hidden="false" customHeight="false" outlineLevel="0" collapsed="false">
      <c r="A22" s="34" t="n">
        <v>100</v>
      </c>
      <c r="B22" s="35" t="n">
        <f aca="false">(FLOOR(((273+$A22)/(273+$A$6)*B$6)*2+0.05,0.1))/2</f>
        <v>12.75</v>
      </c>
      <c r="C22" s="35" t="n">
        <f aca="false">(FLOOR(((273+$A22)/(273+$A$6)*C$6)*2+0.05,0.1))/2</f>
        <v>14</v>
      </c>
      <c r="D22" s="35" t="n">
        <f aca="false">(FLOOR(((273+$A22)/(273+$A$6)*D$6)*2+0.05,0.1))/2</f>
        <v>15.3</v>
      </c>
      <c r="E22" s="35" t="n">
        <f aca="false">(FLOOR(((273+$A22)/(273+$A$6)*E$6)*2+0.05,0.1))/2</f>
        <v>16.55</v>
      </c>
      <c r="F22" s="35" t="n">
        <f aca="false">(FLOOR(((273+$A22)/(273+$A$6)*F$6)*2+0.05,0.1))/2</f>
        <v>17.8</v>
      </c>
      <c r="G22" s="35" t="n">
        <f aca="false">(FLOOR(((273+$A22)/(273+$A$6)*G$6)*2+0.05,0.1))/2</f>
        <v>19.1</v>
      </c>
      <c r="H22" s="35" t="n">
        <f aca="false">(FLOOR(((273+$A22)/(273+$A$6)*H$6)*2+0.05,0.1))/2</f>
        <v>20.35</v>
      </c>
      <c r="I22" s="35" t="n">
        <f aca="false">(FLOOR(((273+$A22)/(273+$A$6)*I$6)*2+0.05,0.1))/2</f>
        <v>21.65</v>
      </c>
      <c r="J22" s="35" t="n">
        <f aca="false">(FLOOR(((273+$A22)/(273+$A$6)*J$6)*2+0.05,0.1))/2</f>
        <v>22.9</v>
      </c>
      <c r="K22" s="35" t="n">
        <f aca="false">(FLOOR(((273+$A22)/(273+$A$6)*K$6)*2+0.05,0.1))/2</f>
        <v>24.2</v>
      </c>
      <c r="L22" s="36" t="n">
        <f aca="false">(FLOOR(((273+$A22)/(273+$A$6)*L$6)*2+0.05,0.1))/2</f>
        <v>25.45</v>
      </c>
    </row>
    <row r="23" customFormat="false" ht="14.25" hidden="false" customHeight="false" outlineLevel="0" collapsed="false">
      <c r="A23" s="34" t="n">
        <v>105</v>
      </c>
      <c r="B23" s="35" t="n">
        <f aca="false">(FLOOR(((273+$A23)/(273+$A$6)*B$6)*2+0.05,0.1))/2</f>
        <v>12.9</v>
      </c>
      <c r="C23" s="35" t="n">
        <f aca="false">(FLOOR(((273+$A23)/(273+$A$6)*C$6)*2+0.05,0.1))/2</f>
        <v>14.2</v>
      </c>
      <c r="D23" s="35" t="n">
        <f aca="false">(FLOOR(((273+$A23)/(273+$A$6)*D$6)*2+0.05,0.1))/2</f>
        <v>15.5</v>
      </c>
      <c r="E23" s="35" t="n">
        <f aca="false">(FLOOR(((273+$A23)/(273+$A$6)*E$6)*2+0.05,0.1))/2</f>
        <v>16.75</v>
      </c>
      <c r="F23" s="35" t="n">
        <f aca="false">(FLOOR(((273+$A23)/(273+$A$6)*F$6)*2+0.05,0.1))/2</f>
        <v>18.05</v>
      </c>
      <c r="G23" s="35" t="n">
        <f aca="false">(FLOOR(((273+$A23)/(273+$A$6)*G$6)*2+0.05,0.1))/2</f>
        <v>19.35</v>
      </c>
      <c r="H23" s="35" t="n">
        <f aca="false">(FLOOR(((273+$A23)/(273+$A$6)*H$6)*2+0.05,0.1))/2</f>
        <v>20.65</v>
      </c>
      <c r="I23" s="35" t="n">
        <f aca="false">(FLOOR(((273+$A23)/(273+$A$6)*I$6)*2+0.05,0.1))/2</f>
        <v>21.95</v>
      </c>
      <c r="J23" s="35" t="n">
        <f aca="false">(FLOOR(((273+$A23)/(273+$A$6)*J$6)*2+0.05,0.1))/2</f>
        <v>23.2</v>
      </c>
      <c r="K23" s="35" t="n">
        <f aca="false">(FLOOR(((273+$A23)/(273+$A$6)*K$6)*2+0.05,0.1))/2</f>
        <v>24.5</v>
      </c>
      <c r="L23" s="36" t="n">
        <f aca="false">(FLOOR(((273+$A23)/(273+$A$6)*L$6)*2+0.05,0.1))/2</f>
        <v>25.8</v>
      </c>
    </row>
    <row r="24" customFormat="false" ht="14.25" hidden="false" customHeight="false" outlineLevel="0" collapsed="false">
      <c r="A24" s="34" t="n">
        <v>110</v>
      </c>
      <c r="B24" s="35" t="n">
        <f aca="false">(FLOOR(((273+$A24)/(273+$A$6)*B$6)*2+0.05,0.1))/2</f>
        <v>13.05</v>
      </c>
      <c r="C24" s="35" t="n">
        <f aca="false">(FLOOR(((273+$A24)/(273+$A$6)*C$6)*2+0.05,0.1))/2</f>
        <v>14.4</v>
      </c>
      <c r="D24" s="35" t="n">
        <f aca="false">(FLOOR(((273+$A24)/(273+$A$6)*D$6)*2+0.05,0.1))/2</f>
        <v>15.7</v>
      </c>
      <c r="E24" s="35" t="n">
        <f aca="false">(FLOOR(((273+$A24)/(273+$A$6)*E$6)*2+0.05,0.1))/2</f>
        <v>17</v>
      </c>
      <c r="F24" s="35" t="n">
        <f aca="false">(FLOOR(((273+$A24)/(273+$A$6)*F$6)*2+0.05,0.1))/2</f>
        <v>18.3</v>
      </c>
      <c r="G24" s="35" t="n">
        <f aca="false">(FLOOR(((273+$A24)/(273+$A$6)*G$6)*2+0.05,0.1))/2</f>
        <v>19.6</v>
      </c>
      <c r="H24" s="35" t="n">
        <f aca="false">(FLOOR(((273+$A24)/(273+$A$6)*H$6)*2+0.05,0.1))/2</f>
        <v>20.9</v>
      </c>
      <c r="I24" s="35" t="n">
        <f aca="false">(FLOOR(((273+$A24)/(273+$A$6)*I$6)*2+0.05,0.1))/2</f>
        <v>22.2</v>
      </c>
      <c r="J24" s="35" t="n">
        <f aca="false">(FLOOR(((273+$A24)/(273+$A$6)*J$6)*2+0.05,0.1))/2</f>
        <v>23.55</v>
      </c>
      <c r="K24" s="35" t="n">
        <f aca="false">(FLOOR(((273+$A24)/(273+$A$6)*K$6)*2+0.05,0.1))/2</f>
        <v>24.85</v>
      </c>
      <c r="L24" s="36" t="n">
        <f aca="false">(FLOOR(((273+$A24)/(273+$A$6)*L$6)*2+0.05,0.1))/2</f>
        <v>26.15</v>
      </c>
    </row>
    <row r="25" customFormat="false" ht="14.25" hidden="false" customHeight="false" outlineLevel="0" collapsed="false">
      <c r="A25" s="34" t="n">
        <v>115</v>
      </c>
      <c r="B25" s="35" t="n">
        <f aca="false">(FLOOR(((273+$A25)/(273+$A$6)*B$6)*2+0.05,0.1))/2</f>
        <v>13.25</v>
      </c>
      <c r="C25" s="35" t="n">
        <f aca="false">(FLOOR(((273+$A25)/(273+$A$6)*C$6)*2+0.05,0.1))/2</f>
        <v>14.55</v>
      </c>
      <c r="D25" s="35" t="n">
        <f aca="false">(FLOOR(((273+$A25)/(273+$A$6)*D$6)*2+0.05,0.1))/2</f>
        <v>15.9</v>
      </c>
      <c r="E25" s="35" t="n">
        <f aca="false">(FLOOR(((273+$A25)/(273+$A$6)*E$6)*2+0.05,0.1))/2</f>
        <v>17.2</v>
      </c>
      <c r="F25" s="35" t="n">
        <f aca="false">(FLOOR(((273+$A25)/(273+$A$6)*F$6)*2+0.05,0.1))/2</f>
        <v>18.55</v>
      </c>
      <c r="G25" s="35" t="n">
        <f aca="false">(FLOOR(((273+$A25)/(273+$A$6)*G$6)*2+0.05,0.1))/2</f>
        <v>19.85</v>
      </c>
      <c r="H25" s="35" t="n">
        <f aca="false">(FLOOR(((273+$A25)/(273+$A$6)*H$6)*2+0.05,0.1))/2</f>
        <v>21.2</v>
      </c>
      <c r="I25" s="35" t="n">
        <f aca="false">(FLOOR(((273+$A25)/(273+$A$6)*I$6)*2+0.05,0.1))/2</f>
        <v>22.5</v>
      </c>
      <c r="J25" s="35" t="n">
        <f aca="false">(FLOOR(((273+$A25)/(273+$A$6)*J$6)*2+0.05,0.1))/2</f>
        <v>23.85</v>
      </c>
      <c r="K25" s="35" t="n">
        <f aca="false">(FLOOR(((273+$A25)/(273+$A$6)*K$6)*2+0.05,0.1))/2</f>
        <v>25.15</v>
      </c>
      <c r="L25" s="36" t="n">
        <f aca="false">(FLOOR(((273+$A25)/(273+$A$6)*L$6)*2+0.05,0.1))/2</f>
        <v>26.5</v>
      </c>
    </row>
    <row r="26" customFormat="false" ht="14.25" hidden="false" customHeight="false" outlineLevel="0" collapsed="false">
      <c r="A26" s="34" t="n">
        <v>120</v>
      </c>
      <c r="B26" s="35" t="n">
        <f aca="false">(FLOOR(((273+$A26)/(273+$A$6)*B$6)*2+0.05,0.1))/2</f>
        <v>13.4</v>
      </c>
      <c r="C26" s="35" t="n">
        <f aca="false">(FLOOR(((273+$A26)/(273+$A$6)*C$6)*2+0.05,0.1))/2</f>
        <v>14.75</v>
      </c>
      <c r="D26" s="35" t="n">
        <f aca="false">(FLOOR(((273+$A26)/(273+$A$6)*D$6)*2+0.05,0.1))/2</f>
        <v>16.1</v>
      </c>
      <c r="E26" s="35" t="n">
        <f aca="false">(FLOOR(((273+$A26)/(273+$A$6)*E$6)*2+0.05,0.1))/2</f>
        <v>17.45</v>
      </c>
      <c r="F26" s="35" t="n">
        <f aca="false">(FLOOR(((273+$A26)/(273+$A$6)*F$6)*2+0.05,0.1))/2</f>
        <v>18.8</v>
      </c>
      <c r="G26" s="35" t="n">
        <f aca="false">(FLOOR(((273+$A26)/(273+$A$6)*G$6)*2+0.05,0.1))/2</f>
        <v>20.1</v>
      </c>
      <c r="H26" s="35" t="n">
        <f aca="false">(FLOOR(((273+$A26)/(273+$A$6)*H$6)*2+0.05,0.1))/2</f>
        <v>21.45</v>
      </c>
      <c r="I26" s="35" t="n">
        <f aca="false">(FLOOR(((273+$A26)/(273+$A$6)*I$6)*2+0.05,0.1))/2</f>
        <v>22.8</v>
      </c>
      <c r="J26" s="35" t="n">
        <f aca="false">(FLOOR(((273+$A26)/(273+$A$6)*J$6)*2+0.05,0.1))/2</f>
        <v>24.15</v>
      </c>
      <c r="K26" s="35" t="n">
        <f aca="false">(FLOOR(((273+$A26)/(273+$A$6)*K$6)*2+0.05,0.1))/2</f>
        <v>25.5</v>
      </c>
      <c r="L26" s="36" t="n">
        <f aca="false">(FLOOR(((273+$A26)/(273+$A$6)*L$6)*2+0.05,0.1))/2</f>
        <v>26.85</v>
      </c>
    </row>
    <row r="27" customFormat="false" ht="14.25" hidden="false" customHeight="false" outlineLevel="0" collapsed="false">
      <c r="A27" s="34" t="n">
        <v>125</v>
      </c>
      <c r="B27" s="35" t="n">
        <f aca="false">(FLOOR(((273+$A27)/(273+$A$6)*B$6)*2+0.05,0.1))/2</f>
        <v>13.6</v>
      </c>
      <c r="C27" s="35" t="n">
        <f aca="false">(FLOOR(((273+$A27)/(273+$A$6)*C$6)*2+0.05,0.1))/2</f>
        <v>14.95</v>
      </c>
      <c r="D27" s="35" t="n">
        <f aca="false">(FLOOR(((273+$A27)/(273+$A$6)*D$6)*2+0.05,0.1))/2</f>
        <v>16.3</v>
      </c>
      <c r="E27" s="35" t="n">
        <f aca="false">(FLOOR(((273+$A27)/(273+$A$6)*E$6)*2+0.05,0.1))/2</f>
        <v>17.65</v>
      </c>
      <c r="F27" s="35" t="n">
        <f aca="false">(FLOOR(((273+$A27)/(273+$A$6)*F$6)*2+0.05,0.1))/2</f>
        <v>19</v>
      </c>
      <c r="G27" s="35" t="n">
        <f aca="false">(FLOOR(((273+$A27)/(273+$A$6)*G$6)*2+0.05,0.1))/2</f>
        <v>20.4</v>
      </c>
      <c r="H27" s="35" t="n">
        <f aca="false">(FLOOR(((273+$A27)/(273+$A$6)*H$6)*2+0.05,0.1))/2</f>
        <v>21.75</v>
      </c>
      <c r="I27" s="35" t="n">
        <f aca="false">(FLOOR(((273+$A27)/(273+$A$6)*I$6)*2+0.05,0.1))/2</f>
        <v>23.1</v>
      </c>
      <c r="J27" s="35" t="n">
        <f aca="false">(FLOOR(((273+$A27)/(273+$A$6)*J$6)*2+0.05,0.1))/2</f>
        <v>24.45</v>
      </c>
      <c r="K27" s="35" t="n">
        <f aca="false">(FLOOR(((273+$A27)/(273+$A$6)*K$6)*2+0.05,0.1))/2</f>
        <v>25.8</v>
      </c>
      <c r="L27" s="36" t="n">
        <f aca="false">(FLOOR(((273+$A27)/(273+$A$6)*L$6)*2+0.05,0.1))/2</f>
        <v>27.15</v>
      </c>
    </row>
    <row r="28" customFormat="false" ht="14.25" hidden="false" customHeight="false" outlineLevel="0" collapsed="false">
      <c r="A28" s="34" t="n">
        <v>130</v>
      </c>
      <c r="B28" s="35" t="n">
        <f aca="false">(FLOOR(((273+$A28)/(273+$A$6)*B$6)*2+0.05,0.1))/2</f>
        <v>13.75</v>
      </c>
      <c r="C28" s="35" t="n">
        <f aca="false">(FLOOR(((273+$A28)/(273+$A$6)*C$6)*2+0.05,0.1))/2</f>
        <v>15.15</v>
      </c>
      <c r="D28" s="35" t="n">
        <f aca="false">(FLOOR(((273+$A28)/(273+$A$6)*D$6)*2+0.05,0.1))/2</f>
        <v>16.5</v>
      </c>
      <c r="E28" s="35" t="n">
        <f aca="false">(FLOOR(((273+$A28)/(273+$A$6)*E$6)*2+0.05,0.1))/2</f>
        <v>17.9</v>
      </c>
      <c r="F28" s="35" t="n">
        <f aca="false">(FLOOR(((273+$A28)/(273+$A$6)*F$6)*2+0.05,0.1))/2</f>
        <v>19.25</v>
      </c>
      <c r="G28" s="35" t="n">
        <f aca="false">(FLOOR(((273+$A28)/(273+$A$6)*G$6)*2+0.05,0.1))/2</f>
        <v>20.65</v>
      </c>
      <c r="H28" s="35" t="n">
        <f aca="false">(FLOOR(((273+$A28)/(273+$A$6)*H$6)*2+0.05,0.1))/2</f>
        <v>22</v>
      </c>
      <c r="I28" s="35" t="n">
        <f aca="false">(FLOOR(((273+$A28)/(273+$A$6)*I$6)*2+0.05,0.1))/2</f>
        <v>23.4</v>
      </c>
      <c r="J28" s="35" t="n">
        <f aca="false">(FLOOR(((273+$A28)/(273+$A$6)*J$6)*2+0.05,0.1))/2</f>
        <v>24.75</v>
      </c>
      <c r="K28" s="35" t="n">
        <f aca="false">(FLOOR(((273+$A28)/(273+$A$6)*K$6)*2+0.05,0.1))/2</f>
        <v>26.15</v>
      </c>
      <c r="L28" s="36" t="n">
        <f aca="false">(FLOOR(((273+$A28)/(273+$A$6)*L$6)*2+0.05,0.1))/2</f>
        <v>27.5</v>
      </c>
    </row>
    <row r="29" customFormat="false" ht="14.25" hidden="false" customHeight="false" outlineLevel="0" collapsed="false">
      <c r="A29" s="34" t="n">
        <v>135</v>
      </c>
      <c r="B29" s="35" t="n">
        <f aca="false">(FLOOR(((273+$A29)/(273+$A$6)*B$6)*2+0.05,0.1))/2</f>
        <v>13.9</v>
      </c>
      <c r="C29" s="35" t="n">
        <f aca="false">(FLOOR(((273+$A29)/(273+$A$6)*C$6)*2+0.05,0.1))/2</f>
        <v>15.3</v>
      </c>
      <c r="D29" s="35" t="n">
        <f aca="false">(FLOOR(((273+$A29)/(273+$A$6)*D$6)*2+0.05,0.1))/2</f>
        <v>16.7</v>
      </c>
      <c r="E29" s="35" t="n">
        <f aca="false">(FLOOR(((273+$A29)/(273+$A$6)*E$6)*2+0.05,0.1))/2</f>
        <v>18.1</v>
      </c>
      <c r="F29" s="35" t="n">
        <f aca="false">(FLOOR(((273+$A29)/(273+$A$6)*F$6)*2+0.05,0.1))/2</f>
        <v>19.5</v>
      </c>
      <c r="G29" s="35" t="n">
        <f aca="false">(FLOOR(((273+$A29)/(273+$A$6)*G$6)*2+0.05,0.1))/2</f>
        <v>20.9</v>
      </c>
      <c r="H29" s="35" t="n">
        <f aca="false">(FLOOR(((273+$A29)/(273+$A$6)*H$6)*2+0.05,0.1))/2</f>
        <v>22.3</v>
      </c>
      <c r="I29" s="35" t="n">
        <f aca="false">(FLOOR(((273+$A29)/(273+$A$6)*I$6)*2+0.05,0.1))/2</f>
        <v>23.65</v>
      </c>
      <c r="J29" s="35" t="n">
        <f aca="false">(FLOOR(((273+$A29)/(273+$A$6)*J$6)*2+0.05,0.1))/2</f>
        <v>25.05</v>
      </c>
      <c r="K29" s="35" t="n">
        <f aca="false">(FLOOR(((273+$A29)/(273+$A$6)*K$6)*2+0.05,0.1))/2</f>
        <v>26.45</v>
      </c>
      <c r="L29" s="36" t="n">
        <f aca="false">(FLOOR(((273+$A29)/(273+$A$6)*L$6)*2+0.05,0.1))/2</f>
        <v>27.85</v>
      </c>
    </row>
    <row r="30" customFormat="false" ht="14.25" hidden="false" customHeight="false" outlineLevel="0" collapsed="false">
      <c r="A30" s="34" t="n">
        <v>140</v>
      </c>
      <c r="B30" s="35" t="n">
        <f aca="false">(FLOOR(((273+$A30)/(273+$A$6)*B$6)*2+0.05,0.1))/2</f>
        <v>14.1</v>
      </c>
      <c r="C30" s="35" t="n">
        <f aca="false">(FLOOR(((273+$A30)/(273+$A$6)*C$6)*2+0.05,0.1))/2</f>
        <v>15.5</v>
      </c>
      <c r="D30" s="35" t="n">
        <f aca="false">(FLOOR(((273+$A30)/(273+$A$6)*D$6)*2+0.05,0.1))/2</f>
        <v>16.9</v>
      </c>
      <c r="E30" s="35" t="n">
        <f aca="false">(FLOOR(((273+$A30)/(273+$A$6)*E$6)*2+0.05,0.1))/2</f>
        <v>18.3</v>
      </c>
      <c r="F30" s="35" t="n">
        <f aca="false">(FLOOR(((273+$A30)/(273+$A$6)*F$6)*2+0.05,0.1))/2</f>
        <v>19.75</v>
      </c>
      <c r="G30" s="35" t="n">
        <f aca="false">(FLOOR(((273+$A30)/(273+$A$6)*G$6)*2+0.05,0.1))/2</f>
        <v>21.15</v>
      </c>
      <c r="H30" s="35" t="n">
        <f aca="false">(FLOOR(((273+$A30)/(273+$A$6)*H$6)*2+0.05,0.1))/2</f>
        <v>22.55</v>
      </c>
      <c r="I30" s="35" t="n">
        <f aca="false">(FLOOR(((273+$A30)/(273+$A$6)*I$6)*2+0.05,0.1))/2</f>
        <v>23.95</v>
      </c>
      <c r="J30" s="35" t="n">
        <f aca="false">(FLOOR(((273+$A30)/(273+$A$6)*J$6)*2+0.05,0.1))/2</f>
        <v>25.35</v>
      </c>
      <c r="K30" s="35" t="n">
        <f aca="false">(FLOOR(((273+$A30)/(273+$A$6)*K$6)*2+0.05,0.1))/2</f>
        <v>26.8</v>
      </c>
      <c r="L30" s="36" t="n">
        <f aca="false">(FLOOR(((273+$A30)/(273+$A$6)*L$6)*2+0.05,0.1))/2</f>
        <v>28.2</v>
      </c>
    </row>
    <row r="31" customFormat="false" ht="14.25" hidden="false" customHeight="false" outlineLevel="0" collapsed="false">
      <c r="A31" s="34" t="n">
        <v>145</v>
      </c>
      <c r="B31" s="35" t="n">
        <f aca="false">(FLOOR(((273+$A31)/(273+$A$6)*B$6)*2+0.05,0.1))/2</f>
        <v>14.25</v>
      </c>
      <c r="C31" s="35" t="n">
        <f aca="false">(FLOOR(((273+$A31)/(273+$A$6)*C$6)*2+0.05,0.1))/2</f>
        <v>15.7</v>
      </c>
      <c r="D31" s="35" t="n">
        <f aca="false">(FLOOR(((273+$A31)/(273+$A$6)*D$6)*2+0.05,0.1))/2</f>
        <v>17.1</v>
      </c>
      <c r="E31" s="35" t="n">
        <f aca="false">(FLOOR(((273+$A31)/(273+$A$6)*E$6)*2+0.05,0.1))/2</f>
        <v>18.55</v>
      </c>
      <c r="F31" s="35" t="n">
        <f aca="false">(FLOOR(((273+$A31)/(273+$A$6)*F$6)*2+0.05,0.1))/2</f>
        <v>19.95</v>
      </c>
      <c r="G31" s="35" t="n">
        <f aca="false">(FLOOR(((273+$A31)/(273+$A$6)*G$6)*2+0.05,0.1))/2</f>
        <v>21.4</v>
      </c>
      <c r="H31" s="35" t="n">
        <f aca="false">(FLOOR(((273+$A31)/(273+$A$6)*H$6)*2+0.05,0.1))/2</f>
        <v>22.85</v>
      </c>
      <c r="I31" s="35" t="n">
        <f aca="false">(FLOOR(((273+$A31)/(273+$A$6)*I$6)*2+0.05,0.1))/2</f>
        <v>24.25</v>
      </c>
      <c r="J31" s="35" t="n">
        <f aca="false">(FLOOR(((273+$A31)/(273+$A$6)*J$6)*2+0.05,0.1))/2</f>
        <v>25.7</v>
      </c>
      <c r="K31" s="35" t="n">
        <f aca="false">(FLOOR(((273+$A31)/(273+$A$6)*K$6)*2+0.05,0.1))/2</f>
        <v>27.1</v>
      </c>
      <c r="L31" s="36" t="n">
        <f aca="false">(FLOOR(((273+$A31)/(273+$A$6)*L$6)*2+0.05,0.1))/2</f>
        <v>28.55</v>
      </c>
    </row>
    <row r="32" customFormat="false" ht="15" hidden="false" customHeight="false" outlineLevel="0" collapsed="false">
      <c r="A32" s="40" t="n">
        <v>150</v>
      </c>
      <c r="B32" s="41" t="n">
        <f aca="false">(FLOOR(((273+$A32)/(273+$A$6)*B$6)*2+0.05,0.1))/2</f>
        <v>14.45</v>
      </c>
      <c r="C32" s="41" t="n">
        <f aca="false">(FLOOR(((273+$A32)/(273+$A$6)*C$6)*2+0.05,0.1))/2</f>
        <v>15.9</v>
      </c>
      <c r="D32" s="41" t="n">
        <f aca="false">(FLOOR(((273+$A32)/(273+$A$6)*D$6)*2+0.05,0.1))/2</f>
        <v>17.3</v>
      </c>
      <c r="E32" s="41" t="n">
        <f aca="false">(FLOOR(((273+$A32)/(273+$A$6)*E$6)*2+0.05,0.1))/2</f>
        <v>18.75</v>
      </c>
      <c r="F32" s="41" t="n">
        <f aca="false">(FLOOR(((273+$A32)/(273+$A$6)*F$6)*2+0.05,0.1))/2</f>
        <v>20.2</v>
      </c>
      <c r="G32" s="41" t="n">
        <f aca="false">(FLOOR(((273+$A32)/(273+$A$6)*G$6)*2+0.05,0.1))/2</f>
        <v>21.65</v>
      </c>
      <c r="H32" s="41" t="n">
        <f aca="false">(FLOOR(((273+$A32)/(273+$A$6)*H$6)*2+0.05,0.1))/2</f>
        <v>23.1</v>
      </c>
      <c r="I32" s="41" t="n">
        <f aca="false">(FLOOR(((273+$A32)/(273+$A$6)*I$6)*2+0.05,0.1))/2</f>
        <v>24.55</v>
      </c>
      <c r="J32" s="41" t="n">
        <f aca="false">(FLOOR(((273+$A32)/(273+$A$6)*J$6)*2+0.05,0.1))/2</f>
        <v>26</v>
      </c>
      <c r="K32" s="41" t="n">
        <f aca="false">(FLOOR(((273+$A32)/(273+$A$6)*K$6)*2+0.05,0.1))/2</f>
        <v>27.45</v>
      </c>
      <c r="L32" s="42" t="n">
        <f aca="false">(FLOOR(((273+$A32)/(273+$A$6)*L$6)*2+0.05,0.1))/2</f>
        <v>28.85</v>
      </c>
    </row>
  </sheetData>
  <mergeCells count="1">
    <mergeCell ref="B1:L1"/>
  </mergeCells>
  <printOptions headings="false" gridLines="false" gridLinesSet="true" horizontalCentered="false" verticalCentered="false"/>
  <pageMargins left="0.747916666666667" right="0.747916666666667" top="0.984027777777778" bottom="0.98402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72</TotalTime>
  <Application>LibreOffice/24.8.4.2$Windows_X86_64 LibreOffice_project/bb3cfa12c7b1bf994ecc5649a80400d06cd71002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2007-12-07T20:21:30Z</dcterms:created>
  <dc:creator>Christian Mintel</dc:creator>
  <dc:description/>
  <dc:language>de-DE</dc:language>
  <cp:lastModifiedBy/>
  <dcterms:modified xsi:type="dcterms:W3CDTF">2025-01-28T22:24:08Z</dcterms:modified>
  <cp:revision>1</cp:revision>
  <dc:subject/>
  <dc:title>Federkennlinie einer Gasdruckfeder</dc:title>
</cp:coreProperties>
</file>