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Einpersonenbetrieb" sheetId="1" state="visible" r:id="rId3"/>
    <sheet name="Zweipersonenbetrieb" sheetId="2" state="visible" r:id="rId4"/>
    <sheet name="Kürzen und Härte" sheetId="3" state="visible" r:id="rId5"/>
  </sheets>
  <definedNames>
    <definedName function="false" hidden="false" localSheetId="0" name="_xlnm.Print_Area" vbProcedure="false">Einpersonenbetrieb!$B$1:$L$43</definedName>
    <definedName function="false" hidden="false" localSheetId="1" name="_xlnm.Print_Area" vbProcedure="false">Zweipersonenbetrieb!$B$1:$L$40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<sst xmlns="http://schemas.openxmlformats.org/spreadsheetml/2006/main" count="88" uniqueCount="35">
  <si>
    <t xml:space="preserve">Kommentar</t>
  </si>
  <si>
    <t xml:space="preserve">Federkonstante</t>
  </si>
  <si>
    <t xml:space="preserve">Vorspannung</t>
  </si>
  <si>
    <r>
      <rPr>
        <sz val="10"/>
        <rFont val="Arial"/>
        <family val="0"/>
      </rPr>
      <t xml:space="preserve">i</t>
    </r>
    <r>
      <rPr>
        <vertAlign val="subscript"/>
        <sz val="10"/>
        <rFont val="Arial"/>
        <family val="2"/>
      </rPr>
      <t xml:space="preserve">Rad/Feder</t>
    </r>
  </si>
  <si>
    <r>
      <rPr>
        <sz val="10"/>
        <rFont val="Arial"/>
        <family val="0"/>
      </rPr>
      <t xml:space="preserve">s</t>
    </r>
    <r>
      <rPr>
        <vertAlign val="subscript"/>
        <sz val="10"/>
        <rFont val="Arial"/>
        <family val="2"/>
      </rPr>
      <t xml:space="preserve">statisch</t>
    </r>
  </si>
  <si>
    <r>
      <rPr>
        <sz val="10"/>
        <rFont val="Arial"/>
        <family val="0"/>
      </rPr>
      <t xml:space="preserve">s</t>
    </r>
    <r>
      <rPr>
        <vertAlign val="subscript"/>
        <sz val="10"/>
        <rFont val="Arial"/>
        <family val="2"/>
      </rPr>
      <t xml:space="preserve">dynamisch</t>
    </r>
  </si>
  <si>
    <r>
      <rPr>
        <sz val="10"/>
        <rFont val="Arial"/>
        <family val="0"/>
      </rPr>
      <t xml:space="preserve">m</t>
    </r>
    <r>
      <rPr>
        <vertAlign val="subscript"/>
        <sz val="10"/>
        <rFont val="Arial"/>
        <family val="2"/>
      </rPr>
      <t xml:space="preserve">(s=0)</t>
    </r>
  </si>
  <si>
    <r>
      <rPr>
        <sz val="10"/>
        <rFont val="Arial"/>
        <family val="0"/>
      </rPr>
      <t xml:space="preserve">m</t>
    </r>
    <r>
      <rPr>
        <vertAlign val="subscript"/>
        <sz val="10"/>
        <rFont val="Arial"/>
        <family val="2"/>
      </rPr>
      <t xml:space="preserve">statisch</t>
    </r>
  </si>
  <si>
    <r>
      <rPr>
        <sz val="10"/>
        <rFont val="Arial"/>
        <family val="0"/>
      </rPr>
      <t xml:space="preserve">m</t>
    </r>
    <r>
      <rPr>
        <vertAlign val="subscript"/>
        <sz val="10"/>
        <rFont val="Arial"/>
        <family val="2"/>
      </rPr>
      <t xml:space="preserve">dynamisch</t>
    </r>
  </si>
  <si>
    <r>
      <rPr>
        <sz val="10"/>
        <rFont val="Arial"/>
        <family val="0"/>
      </rPr>
      <t xml:space="preserve">s</t>
    </r>
    <r>
      <rPr>
        <vertAlign val="subscript"/>
        <sz val="10"/>
        <rFont val="Arial"/>
        <family val="2"/>
      </rPr>
      <t xml:space="preserve">max</t>
    </r>
  </si>
  <si>
    <r>
      <rPr>
        <sz val="10"/>
        <rFont val="Arial"/>
        <family val="0"/>
      </rPr>
      <t xml:space="preserve">m</t>
    </r>
    <r>
      <rPr>
        <vertAlign val="subscript"/>
        <sz val="10"/>
        <rFont val="Arial"/>
        <family val="2"/>
      </rPr>
      <t xml:space="preserve">(s=max)</t>
    </r>
  </si>
  <si>
    <t xml:space="preserve">Feder 1</t>
  </si>
  <si>
    <t xml:space="preserve">Feder 2</t>
  </si>
  <si>
    <t xml:space="preserve">Feder 3</t>
  </si>
  <si>
    <t xml:space="preserve">Feder 4</t>
  </si>
  <si>
    <t xml:space="preserve">Feder 5</t>
  </si>
  <si>
    <t xml:space="preserve">Achslast statisch</t>
  </si>
  <si>
    <t xml:space="preserve">Achslast dynamisch</t>
  </si>
  <si>
    <t xml:space="preserve">kg/mm</t>
  </si>
  <si>
    <t xml:space="preserve">mm</t>
  </si>
  <si>
    <t xml:space="preserve">kg</t>
  </si>
  <si>
    <t xml:space="preserve">m</t>
  </si>
  <si>
    <t xml:space="preserve">s</t>
  </si>
  <si>
    <t xml:space="preserve">Optimal für eine Person</t>
  </si>
  <si>
    <t xml:space="preserve">Federkonstante zu weich</t>
  </si>
  <si>
    <t xml:space="preserve">Federkonstante zu hart</t>
  </si>
  <si>
    <t xml:space="preserve">Vorspannung verringert</t>
  </si>
  <si>
    <t xml:space="preserve">Vorspannung erhöht</t>
  </si>
  <si>
    <t xml:space="preserve">Federkonstante für zwei Personen optimal</t>
  </si>
  <si>
    <t xml:space="preserve">Vorspannung der weichen Feder für zwei Personen erhöht</t>
  </si>
  <si>
    <t xml:space="preserve">Statischer Durchhang zu groß (negative Vorspannung!)</t>
  </si>
  <si>
    <t xml:space="preserve">Normal, l = 30 cm, entspannt</t>
  </si>
  <si>
    <t xml:space="preserve">Gekürzt, l = 15 cm, entspannt</t>
  </si>
  <si>
    <t xml:space="preserve">Normal, Einbaulage, 20 cm vorgespannt</t>
  </si>
  <si>
    <t xml:space="preserve">Gekürzt, Einbaulage, 5 cm vorgespannt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</si>
</sst>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0.0"/>
    <numFmt numFmtId="167" formatCode="0"/>
  </numFmts>
  <fonts count="11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vertAlign val="subscript"/>
      <sz val="10"/>
      <name val="Arial"/>
      <family val="2"/>
    </font>
    <font>
      <b val="true"/>
      <sz val="10"/>
      <color rgb="FF000000"/>
      <name val="Arial"/>
      <family val="2"/>
    </font>
    <font>
      <sz val="10"/>
      <color rgb="FF000000"/>
      <name val="Arial"/>
      <family val="2"/>
    </font>
    <font>
      <b val="true"/>
      <u val="single"/>
      <sz val="10"/>
      <name val="Arial"/>
      <family val="2"/>
    </font>
    <font>
      <b val="true"/>
      <i val="true"/>
      <u val="single"/>
      <sz val="10"/>
      <name val="Arial"/>
      <family val="2"/>
    </font>
    <font>
      <sz val="10"/>
      <name val="Arial"/>
      <family val="2"/>
    </font>
    <font>
      <b val="true"/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8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8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8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9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5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1" sz="1000" strike="noStrike" u="none">
                <a:solidFill>
                  <a:srgbClr val="000000"/>
                </a:solidFill>
                <a:uFillTx/>
                <a:latin typeface="Arial"/>
              </a:rPr>
              <a:t>Federkennlinien</a:t>
            </a:r>
          </a:p>
        </c:rich>
      </c:tx>
      <c:layout>
        <c:manualLayout>
          <c:xMode val="edge"/>
          <c:yMode val="edge"/>
          <c:x val="0.4248046875"/>
          <c:y val="0.00705711647539902"/>
        </c:manualLayout>
      </c:layout>
      <c:overlay val="0"/>
      <c:spPr>
        <a:noFill/>
        <a:ln w="0">
          <a:noFill/>
        </a:ln>
      </c:spPr>
    </c:title>
    <c:autoTitleDeleted val="0"/>
    <c:plotArea>
      <c:layout>
        <c:manualLayout>
          <c:xMode val="edge"/>
          <c:yMode val="edge"/>
          <c:x val="0.00517578125"/>
          <c:y val="0.148727080860045"/>
          <c:w val="0.99482421875"/>
          <c:h val="0.844149848304973"/>
        </c:manualLayout>
      </c:layout>
      <c:scatterChart>
        <c:scatterStyle val="line"/>
        <c:varyColors val="0"/>
        <c:ser>
          <c:idx val="0"/>
          <c:order val="0"/>
          <c:tx>
            <c:strRef>
              <c:f>Einpersonenbetrieb!$B$4</c:f>
              <c:strCache>
                <c:ptCount val="1"/>
                <c:pt idx="0">
                  <c:v>Optimal für eine Person</c:v>
                </c:pt>
              </c:strCache>
            </c:strRef>
          </c:tx>
          <c:spPr>
            <a:solidFill>
              <a:srgbClr val="ff0000"/>
            </a:solidFill>
            <a:ln w="2520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trike="noStrike" u="none">
                    <a:uFillTx/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leaderLines>
              <c:spPr>
                <a:ln w="2520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Einpersonenbetrieb!$O$4:$O$7</c:f>
              <c:numCache>
                <c:formatCode>General</c:formatCode>
                <c:ptCount val="4"/>
                <c:pt idx="0">
                  <c:v>0</c:v>
                </c:pt>
                <c:pt idx="1">
                  <c:v>35</c:v>
                </c:pt>
                <c:pt idx="2">
                  <c:v>100</c:v>
                </c:pt>
                <c:pt idx="3">
                  <c:v>300</c:v>
                </c:pt>
              </c:numCache>
            </c:numRef>
          </c:xVal>
          <c:yVal>
            <c:numRef>
              <c:f>Einpersonenbetrieb!$N$4:$N$7</c:f>
              <c:numCache>
                <c:formatCode>0.0</c:formatCode>
                <c:ptCount val="4"/>
                <c:pt idx="0">
                  <c:v>40.3846153846154</c:v>
                </c:pt>
                <c:pt idx="1">
                  <c:v>70</c:v>
                </c:pt>
                <c:pt idx="2">
                  <c:v>125</c:v>
                </c:pt>
                <c:pt idx="3">
                  <c:v>294.230769230769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Einpersonenbetrieb!$B$5</c:f>
              <c:strCache>
                <c:ptCount val="1"/>
                <c:pt idx="0">
                  <c:v>Federkonstante zu weich</c:v>
                </c:pt>
              </c:strCache>
            </c:strRef>
          </c:tx>
          <c:spPr>
            <a:solidFill>
              <a:srgbClr val="000000"/>
            </a:solidFill>
            <a:ln w="25200">
              <a:solidFill>
                <a:srgbClr val="000000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trike="noStrike" u="none">
                    <a:uFillTx/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leaderLines>
              <c:spPr>
                <a:ln w="2520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Einpersonenbetrieb!$Q$4:$Q$7</c:f>
              <c:numCache>
                <c:formatCode>General</c:formatCode>
                <c:ptCount val="4"/>
                <c:pt idx="0">
                  <c:v>0</c:v>
                </c:pt>
                <c:pt idx="1">
                  <c:v>24.9545454545455</c:v>
                </c:pt>
                <c:pt idx="2">
                  <c:v>99.9545454545455</c:v>
                </c:pt>
                <c:pt idx="3">
                  <c:v>300</c:v>
                </c:pt>
              </c:numCache>
            </c:numRef>
          </c:xVal>
          <c:yVal>
            <c:numRef>
              <c:f>Einpersonenbetrieb!$P$4:$P$7</c:f>
              <c:numCache>
                <c:formatCode>0.0</c:formatCode>
                <c:ptCount val="4"/>
                <c:pt idx="0">
                  <c:v>51.7</c:v>
                </c:pt>
                <c:pt idx="1">
                  <c:v>70</c:v>
                </c:pt>
                <c:pt idx="2">
                  <c:v>125</c:v>
                </c:pt>
                <c:pt idx="3">
                  <c:v>271.7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Einpersonenbetrieb!$B$6</c:f>
              <c:strCache>
                <c:ptCount val="1"/>
                <c:pt idx="0">
                  <c:v>Federkonstante zu hart</c:v>
                </c:pt>
              </c:strCache>
            </c:strRef>
          </c:tx>
          <c:spPr>
            <a:solidFill>
              <a:srgbClr val="00ffff"/>
            </a:solidFill>
            <a:ln w="25200">
              <a:solidFill>
                <a:srgbClr val="00ffff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trike="noStrike" u="none">
                    <a:uFillTx/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leaderLines>
              <c:spPr>
                <a:ln w="2520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Einpersonenbetrieb!$S$4:$S$7</c:f>
              <c:numCache>
                <c:formatCode>General</c:formatCode>
                <c:ptCount val="4"/>
                <c:pt idx="0">
                  <c:v>0</c:v>
                </c:pt>
                <c:pt idx="1">
                  <c:v>50.4</c:v>
                </c:pt>
                <c:pt idx="2">
                  <c:v>99.9</c:v>
                </c:pt>
                <c:pt idx="3">
                  <c:v>300</c:v>
                </c:pt>
              </c:numCache>
            </c:numRef>
          </c:xVal>
          <c:yVal>
            <c:numRef>
              <c:f>Einpersonenbetrieb!$R$4:$R$7</c:f>
              <c:numCache>
                <c:formatCode>0.0</c:formatCode>
                <c:ptCount val="4"/>
                <c:pt idx="0">
                  <c:v>14</c:v>
                </c:pt>
                <c:pt idx="1">
                  <c:v>70</c:v>
                </c:pt>
                <c:pt idx="2">
                  <c:v>125</c:v>
                </c:pt>
                <c:pt idx="3">
                  <c:v>347.333333333333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Einpersonenbetrieb!$B$7</c:f>
              <c:strCache>
                <c:ptCount val="1"/>
                <c:pt idx="0">
                  <c:v>Vorspannung verringert</c:v>
                </c:pt>
              </c:strCache>
            </c:strRef>
          </c:tx>
          <c:spPr>
            <a:solidFill>
              <a:srgbClr val="00ff00"/>
            </a:solidFill>
            <a:ln w="25200">
              <a:solidFill>
                <a:srgbClr val="00ff00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trike="noStrike" u="none">
                    <a:uFillTx/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leaderLines>
              <c:spPr>
                <a:ln w="2520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Einpersonenbetrieb!$U$4:$U$7</c:f>
              <c:numCache>
                <c:formatCode>General</c:formatCode>
                <c:ptCount val="4"/>
                <c:pt idx="0">
                  <c:v>0</c:v>
                </c:pt>
                <c:pt idx="1">
                  <c:v>52.7272727272727</c:v>
                </c:pt>
                <c:pt idx="2">
                  <c:v>117.727272727273</c:v>
                </c:pt>
                <c:pt idx="3">
                  <c:v>300</c:v>
                </c:pt>
              </c:numCache>
            </c:numRef>
          </c:xVal>
          <c:yVal>
            <c:numRef>
              <c:f>Einpersonenbetrieb!$T$4:$T$7</c:f>
              <c:numCache>
                <c:formatCode>0.0</c:formatCode>
                <c:ptCount val="4"/>
                <c:pt idx="0">
                  <c:v>25.3846153846154</c:v>
                </c:pt>
                <c:pt idx="1">
                  <c:v>70</c:v>
                </c:pt>
                <c:pt idx="2">
                  <c:v>125</c:v>
                </c:pt>
                <c:pt idx="3">
                  <c:v>279.230769230769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Einpersonenbetrieb!$B$8</c:f>
              <c:strCache>
                <c:ptCount val="1"/>
                <c:pt idx="0">
                  <c:v>Vorspannung erhöht</c:v>
                </c:pt>
              </c:strCache>
            </c:strRef>
          </c:tx>
          <c:spPr>
            <a:solidFill>
              <a:srgbClr val="0000ff"/>
            </a:solidFill>
            <a:ln w="25200">
              <a:solidFill>
                <a:srgbClr val="0000ff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trike="noStrike" u="none">
                    <a:uFillTx/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leaderLines>
              <c:spPr>
                <a:ln w="2520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Einpersonenbetrieb!$W$4:$W$7</c:f>
              <c:numCache>
                <c:formatCode>General</c:formatCode>
                <c:ptCount val="4"/>
                <c:pt idx="0">
                  <c:v>0</c:v>
                </c:pt>
                <c:pt idx="1">
                  <c:v>22.7272727272727</c:v>
                </c:pt>
                <c:pt idx="2">
                  <c:v>87.7272727272727</c:v>
                </c:pt>
                <c:pt idx="3">
                  <c:v>300</c:v>
                </c:pt>
              </c:numCache>
            </c:numRef>
          </c:xVal>
          <c:yVal>
            <c:numRef>
              <c:f>Einpersonenbetrieb!$V$4:$V$7</c:f>
              <c:numCache>
                <c:formatCode>0.0</c:formatCode>
                <c:ptCount val="4"/>
                <c:pt idx="0">
                  <c:v>50.7692307692308</c:v>
                </c:pt>
                <c:pt idx="1">
                  <c:v>70</c:v>
                </c:pt>
                <c:pt idx="2">
                  <c:v>125</c:v>
                </c:pt>
                <c:pt idx="3">
                  <c:v>304.615384615385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"Achslast, statisch"</c:f>
              <c:strCache>
                <c:ptCount val="1"/>
                <c:pt idx="0">
                  <c:v>Achslast, statisch</c:v>
                </c:pt>
              </c:strCache>
            </c:strRef>
          </c:tx>
          <c:spPr>
            <a:solidFill>
              <a:srgbClr val="ff00ff"/>
            </a:solidFill>
            <a:ln w="37800">
              <a:solidFill>
                <a:srgbClr val="ff00ff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trike="noStrike" u="none">
                    <a:uFillTx/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leaderLines>
              <c:spPr>
                <a:ln w="3780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Einpersonenbetrieb!$Y$4:$Y$5</c:f>
              <c:numCache>
                <c:formatCode>General</c:formatCode>
                <c:ptCount val="2"/>
                <c:pt idx="0">
                  <c:v>0</c:v>
                </c:pt>
                <c:pt idx="1">
                  <c:v>300</c:v>
                </c:pt>
              </c:numCache>
            </c:numRef>
          </c:xVal>
          <c:yVal>
            <c:numRef>
              <c:f>Einpersonenbetrieb!$X$4:$X$5</c:f>
              <c:numCache>
                <c:formatCode>General</c:formatCode>
                <c:ptCount val="2"/>
                <c:pt idx="0">
                  <c:v>70</c:v>
                </c:pt>
                <c:pt idx="1">
                  <c:v>70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"Achslast, dynamisch"</c:f>
              <c:strCache>
                <c:ptCount val="1"/>
                <c:pt idx="0">
                  <c:v>Achslast, dynamisch</c:v>
                </c:pt>
              </c:strCache>
            </c:strRef>
          </c:tx>
          <c:spPr>
            <a:solidFill>
              <a:srgbClr val="ffcc00"/>
            </a:solidFill>
            <a:ln w="37800">
              <a:solidFill>
                <a:srgbClr val="ffcc00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trike="noStrike" u="none">
                    <a:uFillTx/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leaderLines>
              <c:spPr>
                <a:ln w="3780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Einpersonenbetrieb!$AA$4:$AA$5</c:f>
              <c:numCache>
                <c:formatCode>General</c:formatCode>
                <c:ptCount val="2"/>
                <c:pt idx="0">
                  <c:v>0</c:v>
                </c:pt>
                <c:pt idx="1">
                  <c:v>300</c:v>
                </c:pt>
              </c:numCache>
            </c:numRef>
          </c:xVal>
          <c:yVal>
            <c:numRef>
              <c:f>Einpersonenbetrieb!$Z$4:$Z$5</c:f>
              <c:numCache>
                <c:formatCode>General</c:formatCode>
                <c:ptCount val="2"/>
                <c:pt idx="0">
                  <c:v>125</c:v>
                </c:pt>
                <c:pt idx="1">
                  <c:v>125</c:v>
                </c:pt>
              </c:numCache>
            </c:numRef>
          </c:yVal>
          <c:smooth val="1"/>
        </c:ser>
        <c:axId val="41521915"/>
        <c:axId val="40280815"/>
      </c:scatterChart>
      <c:valAx>
        <c:axId val="41521915"/>
        <c:scaling>
          <c:orientation val="minMax"/>
          <c:max val="300"/>
        </c:scaling>
        <c:delete val="0"/>
        <c:axPos val="b"/>
        <c:majorGridlines>
          <c:spPr>
            <a:ln w="12600">
              <a:solidFill>
                <a:srgbClr val="000000"/>
              </a:solidFill>
              <a:round/>
            </a:ln>
          </c:spPr>
        </c:majorGridlines>
        <c:minorGridlines>
          <c:spPr>
            <a:ln w="12600">
              <a:solidFill>
                <a:srgbClr val="969696"/>
              </a:solidFill>
              <a:round/>
            </a:ln>
          </c:spPr>
        </c:minorGridlines>
        <c:title>
          <c:tx>
            <c:rich>
              <a:bodyPr rot="0"/>
              <a:lstStyle/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1" sz="1000" strike="noStrike" u="sng">
                    <a:uFillTx/>
                    <a:latin typeface="Arial"/>
                  </a:rPr>
                  <a:t> </a:t>
                </a:r>
                <a:r>
                  <a:rPr b="1" i="1" sz="1000" strike="noStrike" u="sng">
                    <a:uFillTx/>
                    <a:latin typeface="Arial"/>
                  </a:rPr>
                  <a:t>s</a:t>
                </a:r>
                <a:r>
                  <a:rPr b="1" sz="1000" strike="noStrike" u="sng">
                    <a:uFillTx/>
                    <a:latin typeface="Arial"/>
                  </a:rPr>
                  <a:t> </a:t>
                </a:r>
              </a:p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0" sz="1000" strike="noStrike" u="none">
                    <a:uFillTx/>
                    <a:latin typeface="Arial"/>
                  </a:rPr>
                  <a:t>mm</a:t>
                </a:r>
              </a:p>
            </c:rich>
          </c:tx>
          <c:layout>
            <c:manualLayout>
              <c:xMode val="edge"/>
              <c:yMode val="edge"/>
              <c:x val="0.883984375"/>
              <c:y val="0.921250494657697"/>
            </c:manualLayout>
          </c:layout>
          <c:overlay val="0"/>
          <c:spPr>
            <a:noFill/>
            <a:ln w="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2520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0" sz="1000" strike="noStrike" u="none">
                <a:solidFill>
                  <a:srgbClr val="000000"/>
                </a:solidFill>
                <a:uFillTx/>
                <a:latin typeface="Arial"/>
              </a:defRPr>
            </a:pPr>
          </a:p>
        </c:txPr>
        <c:crossAx val="40280815"/>
        <c:crossesAt val="0"/>
        <c:crossBetween val="midCat"/>
        <c:majorUnit val="50"/>
      </c:valAx>
      <c:valAx>
        <c:axId val="40280815"/>
        <c:scaling>
          <c:orientation val="minMax"/>
          <c:max val="300"/>
        </c:scaling>
        <c:delete val="0"/>
        <c:axPos val="l"/>
        <c:majorGridlines>
          <c:spPr>
            <a:ln w="12600">
              <a:solidFill>
                <a:srgbClr val="000000"/>
              </a:solidFill>
              <a:round/>
            </a:ln>
          </c:spPr>
        </c:majorGridlines>
        <c:minorGridlines>
          <c:spPr>
            <a:ln w="12600">
              <a:solidFill>
                <a:srgbClr val="969696"/>
              </a:solidFill>
              <a:round/>
            </a:ln>
          </c:spPr>
        </c:minorGridlines>
        <c:title>
          <c:tx>
            <c:rich>
              <a:bodyPr rot="0"/>
              <a:lstStyle/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1" i="1" sz="1000" strike="noStrike" u="sng">
                    <a:uFillTx/>
                    <a:latin typeface="Arial"/>
                  </a:rPr>
                  <a:t>m</a:t>
                </a:r>
                <a:r>
                  <a:rPr b="1" sz="1000" strike="noStrike" u="none">
                    <a:uFillTx/>
                    <a:latin typeface="Arial"/>
                  </a:rPr>
                  <a:t/>
                </a:r>
              </a:p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0" sz="1000" strike="noStrike" u="none">
                    <a:uFillTx/>
                    <a:latin typeface="Arial"/>
                  </a:rPr>
                  <a:t>kg</a:t>
                </a:r>
              </a:p>
            </c:rich>
          </c:tx>
          <c:layout>
            <c:manualLayout>
              <c:xMode val="edge"/>
              <c:yMode val="edge"/>
              <c:x val="0.012158203125"/>
              <c:y val="0.0769687376335576"/>
            </c:manualLayout>
          </c:layout>
          <c:overlay val="0"/>
          <c:spPr>
            <a:noFill/>
            <a:ln w="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2520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0" sz="1000" strike="noStrike" u="none">
                <a:solidFill>
                  <a:srgbClr val="000000"/>
                </a:solidFill>
                <a:uFillTx/>
                <a:latin typeface="Arial"/>
              </a:defRPr>
            </a:pPr>
          </a:p>
        </c:txPr>
        <c:crossAx val="41521915"/>
        <c:crossesAt val="0"/>
        <c:crossBetween val="midCat"/>
        <c:majorUnit val="50"/>
      </c:valAx>
      <c:spPr>
        <a:noFill/>
        <a:ln w="12600">
          <a:solidFill>
            <a:srgbClr val="000000"/>
          </a:solidFill>
          <a:round/>
        </a:ln>
      </c:spPr>
    </c:plotArea>
    <c:legend>
      <c:legendPos val="r"/>
      <c:layout>
        <c:manualLayout>
          <c:xMode val="edge"/>
          <c:yMode val="edge"/>
          <c:x val="0.11181640625"/>
          <c:y val="0.0511146286769556"/>
          <c:w val="0.766552734375"/>
          <c:h val="0.104735523018072"/>
        </c:manualLayout>
      </c:layout>
      <c:overlay val="0"/>
      <c:spPr>
        <a:solidFill>
          <a:srgbClr val="ffffff"/>
        </a:solidFill>
        <a:ln w="0">
          <a:noFill/>
        </a:ln>
      </c:spPr>
      <c:txPr>
        <a:bodyPr/>
        <a:lstStyle/>
        <a:p>
          <a:pPr>
            <a:defRPr b="0" sz="1000" strike="noStrike" u="none">
              <a:solidFill>
                <a:srgbClr val="000000"/>
              </a:solidFill>
              <a:uFillTx/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 w="0">
      <a:solidFill>
        <a:srgbClr val="000000"/>
      </a:solidFill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1" sz="1000" strike="noStrike" u="none">
                <a:solidFill>
                  <a:srgbClr val="000000"/>
                </a:solidFill>
                <a:uFillTx/>
                <a:latin typeface="Arial"/>
              </a:rPr>
              <a:t>Federkennlinien</a:t>
            </a:r>
          </a:p>
        </c:rich>
      </c:tx>
      <c:layout>
        <c:manualLayout>
          <c:xMode val="edge"/>
          <c:yMode val="edge"/>
          <c:x val="0.439996884977806"/>
          <c:y val="0.00705711647539902"/>
        </c:manualLayout>
      </c:layout>
      <c:overlay val="0"/>
      <c:spPr>
        <a:noFill/>
        <a:ln w="0">
          <a:noFill/>
        </a:ln>
      </c:spPr>
    </c:title>
    <c:autoTitleDeleted val="0"/>
    <c:plotArea>
      <c:layout>
        <c:manualLayout>
          <c:xMode val="edge"/>
          <c:yMode val="edge"/>
          <c:x val="0.00412740440775641"/>
          <c:y val="0.173130193905817"/>
          <c:w val="0.995872595592244"/>
          <c:h val="0.81994459833795"/>
        </c:manualLayout>
      </c:layout>
      <c:scatterChart>
        <c:scatterStyle val="line"/>
        <c:varyColors val="0"/>
        <c:ser>
          <c:idx val="0"/>
          <c:order val="0"/>
          <c:tx>
            <c:strRef>
              <c:f>Zweipersonenbetrieb!$B$4</c:f>
              <c:strCache>
                <c:ptCount val="1"/>
                <c:pt idx="0">
                  <c:v>Federkonstante für zwei Personen optimal</c:v>
                </c:pt>
              </c:strCache>
            </c:strRef>
          </c:tx>
          <c:spPr>
            <a:solidFill>
              <a:srgbClr val="ff0000"/>
            </a:solidFill>
            <a:ln w="2520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trike="noStrike" u="none">
                    <a:uFillTx/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leaderLines>
              <c:spPr>
                <a:ln w="2520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Zweipersonenbetrieb!$O$4:$O$7</c:f>
              <c:numCache>
                <c:formatCode>General</c:formatCode>
                <c:ptCount val="4"/>
                <c:pt idx="0">
                  <c:v>0</c:v>
                </c:pt>
                <c:pt idx="1">
                  <c:v>35</c:v>
                </c:pt>
                <c:pt idx="2">
                  <c:v>100</c:v>
                </c:pt>
                <c:pt idx="3">
                  <c:v>300</c:v>
                </c:pt>
              </c:numCache>
            </c:numRef>
          </c:xVal>
          <c:yVal>
            <c:numRef>
              <c:f>Zweipersonenbetrieb!$N$4:$N$7</c:f>
              <c:numCache>
                <c:formatCode>0.0</c:formatCode>
                <c:ptCount val="4"/>
                <c:pt idx="0">
                  <c:v>10.7692307692308</c:v>
                </c:pt>
                <c:pt idx="1">
                  <c:v>70</c:v>
                </c:pt>
                <c:pt idx="2">
                  <c:v>180</c:v>
                </c:pt>
                <c:pt idx="3">
                  <c:v>518.461538461539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Zweipersonenbetrieb!$B$5</c:f>
              <c:strCache>
                <c:ptCount val="1"/>
                <c:pt idx="0">
                  <c:v>Vorspannung der weichen Feder für zwei Personen erhöht</c:v>
                </c:pt>
              </c:strCache>
            </c:strRef>
          </c:tx>
          <c:spPr>
            <a:solidFill>
              <a:srgbClr val="00ff00"/>
            </a:solidFill>
            <a:ln w="25200">
              <a:solidFill>
                <a:srgbClr val="00ff00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trike="noStrike" u="none">
                    <a:uFillTx/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leaderLines>
              <c:spPr>
                <a:ln w="2520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Zweipersonenbetrieb!$Q$4:$Q$6</c:f>
              <c:numCache>
                <c:formatCode>General</c:formatCode>
                <c:ptCount val="3"/>
                <c:pt idx="0">
                  <c:v>0</c:v>
                </c:pt>
                <c:pt idx="1">
                  <c:v>99.9272727272727</c:v>
                </c:pt>
                <c:pt idx="2">
                  <c:v>300</c:v>
                </c:pt>
              </c:numCache>
            </c:numRef>
          </c:xVal>
          <c:yVal>
            <c:numRef>
              <c:f>Zweipersonenbetrieb!$P$4:$P$6</c:f>
              <c:numCache>
                <c:formatCode>0.0</c:formatCode>
                <c:ptCount val="3"/>
                <c:pt idx="0">
                  <c:v>95.4461538461539</c:v>
                </c:pt>
                <c:pt idx="1">
                  <c:v>180</c:v>
                </c:pt>
                <c:pt idx="2">
                  <c:v>349.292307692308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Zweipersonenbetrieb!$B$6</c:f>
              <c:strCache>
                <c:ptCount val="1"/>
                <c:pt idx="0">
                  <c:v>Statischer Durchhang zu groß (negative Vorspannung!)</c:v>
                </c:pt>
              </c:strCache>
            </c:strRef>
          </c:tx>
          <c:spPr>
            <a:solidFill>
              <a:srgbClr val="00ffff"/>
            </a:solidFill>
            <a:ln w="25200">
              <a:solidFill>
                <a:srgbClr val="00ffff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trike="noStrike" u="none">
                    <a:uFillTx/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leaderLines>
              <c:spPr>
                <a:ln w="2520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Zweipersonenbetrieb!$S$4:$S$7</c:f>
              <c:numCache>
                <c:formatCode>General</c:formatCode>
                <c:ptCount val="4"/>
                <c:pt idx="0">
                  <c:v>0</c:v>
                </c:pt>
                <c:pt idx="1">
                  <c:v>40</c:v>
                </c:pt>
                <c:pt idx="2">
                  <c:v>100</c:v>
                </c:pt>
                <c:pt idx="3">
                  <c:v>300</c:v>
                </c:pt>
              </c:numCache>
            </c:numRef>
          </c:xVal>
          <c:yVal>
            <c:numRef>
              <c:f>Zweipersonenbetrieb!$R$4:$R$7</c:f>
              <c:numCache>
                <c:formatCode>0.0</c:formatCode>
                <c:ptCount val="4"/>
                <c:pt idx="0">
                  <c:v>-3.33333333333333</c:v>
                </c:pt>
                <c:pt idx="1">
                  <c:v>70</c:v>
                </c:pt>
                <c:pt idx="2">
                  <c:v>180</c:v>
                </c:pt>
                <c:pt idx="3">
                  <c:v>546.666666666667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"Achslast, statisch"</c:f>
              <c:strCache>
                <c:ptCount val="1"/>
                <c:pt idx="0">
                  <c:v>Achslast, statisch</c:v>
                </c:pt>
              </c:strCache>
            </c:strRef>
          </c:tx>
          <c:spPr>
            <a:solidFill>
              <a:srgbClr val="ff00ff"/>
            </a:solidFill>
            <a:ln w="37800">
              <a:solidFill>
                <a:srgbClr val="ff00ff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trike="noStrike" u="none">
                    <a:uFillTx/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leaderLines>
              <c:spPr>
                <a:ln w="3780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Zweipersonenbetrieb!$U$4:$U$5</c:f>
              <c:numCache>
                <c:formatCode>General</c:formatCode>
                <c:ptCount val="2"/>
                <c:pt idx="0">
                  <c:v>0</c:v>
                </c:pt>
                <c:pt idx="1">
                  <c:v>300</c:v>
                </c:pt>
              </c:numCache>
            </c:numRef>
          </c:xVal>
          <c:yVal>
            <c:numRef>
              <c:f>Zweipersonenbetrieb!$T$4:$T$5</c:f>
              <c:numCache>
                <c:formatCode>General</c:formatCode>
                <c:ptCount val="2"/>
                <c:pt idx="0">
                  <c:v>70</c:v>
                </c:pt>
                <c:pt idx="1">
                  <c:v>70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"Achslast, dynamisch"</c:f>
              <c:strCache>
                <c:ptCount val="1"/>
                <c:pt idx="0">
                  <c:v>Achslast, dynamisch</c:v>
                </c:pt>
              </c:strCache>
            </c:strRef>
          </c:tx>
          <c:spPr>
            <a:solidFill>
              <a:srgbClr val="ffcc00"/>
            </a:solidFill>
            <a:ln w="37800">
              <a:solidFill>
                <a:srgbClr val="ffcc00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trike="noStrike" u="none">
                    <a:uFillTx/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leaderLines>
              <c:spPr>
                <a:ln w="3780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Zweipersonenbetrieb!$W$4:$W$5</c:f>
              <c:numCache>
                <c:formatCode>General</c:formatCode>
                <c:ptCount val="2"/>
                <c:pt idx="0">
                  <c:v>0</c:v>
                </c:pt>
                <c:pt idx="1">
                  <c:v>300</c:v>
                </c:pt>
              </c:numCache>
            </c:numRef>
          </c:xVal>
          <c:yVal>
            <c:numRef>
              <c:f>Zweipersonenbetrieb!$V$4:$V$5</c:f>
              <c:numCache>
                <c:formatCode>General</c:formatCode>
                <c:ptCount val="2"/>
                <c:pt idx="0">
                  <c:v>180</c:v>
                </c:pt>
                <c:pt idx="1">
                  <c:v>180</c:v>
                </c:pt>
              </c:numCache>
            </c:numRef>
          </c:yVal>
          <c:smooth val="1"/>
        </c:ser>
        <c:axId val="3380030"/>
        <c:axId val="6165402"/>
      </c:scatterChart>
      <c:valAx>
        <c:axId val="3380030"/>
        <c:scaling>
          <c:orientation val="minMax"/>
          <c:max val="300"/>
        </c:scaling>
        <c:delete val="0"/>
        <c:axPos val="b"/>
        <c:majorGridlines>
          <c:spPr>
            <a:ln w="12600">
              <a:solidFill>
                <a:srgbClr val="000000"/>
              </a:solidFill>
              <a:round/>
            </a:ln>
          </c:spPr>
        </c:majorGridlines>
        <c:minorGridlines>
          <c:spPr>
            <a:ln w="12600">
              <a:solidFill>
                <a:srgbClr val="969696"/>
              </a:solidFill>
              <a:round/>
            </a:ln>
          </c:spPr>
        </c:minorGridlines>
        <c:title>
          <c:tx>
            <c:rich>
              <a:bodyPr rot="0"/>
              <a:lstStyle/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1" sz="1000" strike="noStrike" u="sng">
                    <a:uFillTx/>
                    <a:latin typeface="Arial"/>
                  </a:rPr>
                  <a:t> </a:t>
                </a:r>
                <a:r>
                  <a:rPr b="1" i="1" sz="1000" strike="noStrike" u="sng">
                    <a:uFillTx/>
                    <a:latin typeface="Arial"/>
                  </a:rPr>
                  <a:t>s</a:t>
                </a:r>
                <a:r>
                  <a:rPr b="1" sz="1000" strike="noStrike" u="sng">
                    <a:uFillTx/>
                    <a:latin typeface="Arial"/>
                  </a:rPr>
                  <a:t> </a:t>
                </a:r>
              </a:p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0" sz="1000" strike="noStrike" u="none">
                    <a:uFillTx/>
                    <a:latin typeface="Arial"/>
                  </a:rPr>
                  <a:t>mm</a:t>
                </a:r>
              </a:p>
            </c:rich>
          </c:tx>
          <c:layout>
            <c:manualLayout>
              <c:xMode val="edge"/>
              <c:yMode val="edge"/>
              <c:x val="0.891246787633362"/>
              <c:y val="0.923031262366442"/>
            </c:manualLayout>
          </c:layout>
          <c:overlay val="0"/>
          <c:spPr>
            <a:noFill/>
            <a:ln w="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2520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0" sz="1000" strike="noStrike" u="none">
                <a:solidFill>
                  <a:srgbClr val="000000"/>
                </a:solidFill>
                <a:uFillTx/>
                <a:latin typeface="Arial"/>
              </a:defRPr>
            </a:pPr>
          </a:p>
        </c:txPr>
        <c:crossAx val="6165402"/>
        <c:crossesAt val="-50"/>
        <c:crossBetween val="midCat"/>
        <c:majorUnit val="50"/>
      </c:valAx>
      <c:valAx>
        <c:axId val="6165402"/>
        <c:scaling>
          <c:orientation val="minMax"/>
          <c:max val="550"/>
          <c:min val="-50"/>
        </c:scaling>
        <c:delete val="0"/>
        <c:axPos val="l"/>
        <c:majorGridlines>
          <c:spPr>
            <a:ln w="12600">
              <a:solidFill>
                <a:srgbClr val="000000"/>
              </a:solidFill>
              <a:round/>
            </a:ln>
          </c:spPr>
        </c:majorGridlines>
        <c:minorGridlines>
          <c:spPr>
            <a:ln w="12600">
              <a:solidFill>
                <a:srgbClr val="969696"/>
              </a:solidFill>
              <a:round/>
            </a:ln>
          </c:spPr>
        </c:minorGridlines>
        <c:title>
          <c:tx>
            <c:rich>
              <a:bodyPr rot="0"/>
              <a:lstStyle/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1" i="1" sz="1000" strike="noStrike" u="sng">
                    <a:uFillTx/>
                    <a:latin typeface="Arial"/>
                  </a:rPr>
                  <a:t>m</a:t>
                </a:r>
                <a:r>
                  <a:rPr b="1" sz="1000" strike="noStrike" u="none">
                    <a:uFillTx/>
                    <a:latin typeface="Arial"/>
                  </a:rPr>
                  <a:t/>
                </a:r>
              </a:p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0" sz="1000" strike="noStrike" u="none">
                    <a:uFillTx/>
                    <a:latin typeface="Arial"/>
                  </a:rPr>
                  <a:t>kg</a:t>
                </a:r>
              </a:p>
            </c:rich>
          </c:tx>
          <c:layout>
            <c:manualLayout>
              <c:xMode val="edge"/>
              <c:yMode val="edge"/>
              <c:x val="0.0160423643018457"/>
              <c:y val="0.103152618388075"/>
            </c:manualLayout>
          </c:layout>
          <c:overlay val="0"/>
          <c:spPr>
            <a:noFill/>
            <a:ln w="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2520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0" sz="1000" strike="noStrike" u="none">
                <a:solidFill>
                  <a:srgbClr val="000000"/>
                </a:solidFill>
                <a:uFillTx/>
                <a:latin typeface="Arial"/>
              </a:defRPr>
            </a:pPr>
          </a:p>
        </c:txPr>
        <c:crossAx val="3380030"/>
        <c:crossesAt val="-50"/>
        <c:crossBetween val="midCat"/>
        <c:majorUnit val="50"/>
        <c:minorUnit val="50"/>
      </c:valAx>
      <c:spPr>
        <a:noFill/>
        <a:ln w="12600">
          <a:solidFill>
            <a:srgbClr val="000000"/>
          </a:solidFill>
          <a:round/>
        </a:ln>
      </c:spPr>
    </c:plotArea>
    <c:legend>
      <c:legendPos val="r"/>
      <c:layout>
        <c:manualLayout>
          <c:xMode val="edge"/>
          <c:yMode val="edge"/>
          <c:x val="0.0395997196480025"/>
          <c:y val="0.0506529481598734"/>
          <c:w val="0.892882174285492"/>
          <c:h val="0.120960295475531"/>
        </c:manualLayout>
      </c:layout>
      <c:overlay val="0"/>
      <c:spPr>
        <a:solidFill>
          <a:srgbClr val="ffffff"/>
        </a:solidFill>
        <a:ln w="0">
          <a:noFill/>
        </a:ln>
      </c:spPr>
      <c:txPr>
        <a:bodyPr/>
        <a:lstStyle/>
        <a:p>
          <a:pPr>
            <a:defRPr b="0" sz="1000" strike="noStrike" u="none">
              <a:solidFill>
                <a:srgbClr val="000000"/>
              </a:solidFill>
              <a:uFillTx/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 w="0">
      <a:solidFill>
        <a:srgbClr val="000000"/>
      </a:solidFill>
    </a:ln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1" sz="1000" strike="noStrike" u="none">
                <a:solidFill>
                  <a:srgbClr val="000000"/>
                </a:solidFill>
                <a:uFillTx/>
                <a:latin typeface="Arial"/>
              </a:rPr>
              <a:t>Federkennlinien</a:t>
            </a:r>
          </a:p>
        </c:rich>
      </c:tx>
      <c:layout>
        <c:manualLayout>
          <c:xMode val="edge"/>
          <c:yMode val="edge"/>
          <c:x val="0.409157359218759"/>
          <c:y val="0.0101335353726679"/>
        </c:manualLayout>
      </c:layout>
      <c:overlay val="0"/>
      <c:spPr>
        <a:noFill/>
        <a:ln w="0">
          <a:noFill/>
        </a:ln>
      </c:spPr>
    </c:title>
    <c:autoTitleDeleted val="0"/>
    <c:plotArea>
      <c:layout>
        <c:manualLayout>
          <c:xMode val="edge"/>
          <c:yMode val="edge"/>
          <c:x val="0.00619846792585229"/>
          <c:y val="0.155791268112511"/>
          <c:w val="0.993801532074148"/>
          <c:h val="0.836632256842504"/>
        </c:manualLayout>
      </c:layout>
      <c:scatterChart>
        <c:scatterStyle val="line"/>
        <c:varyColors val="0"/>
        <c:ser>
          <c:idx val="0"/>
          <c:order val="0"/>
          <c:tx>
            <c:strRef>
              <c:f>'Kürzen und Härte'!$G$1</c:f>
              <c:strCache>
                <c:ptCount val="1"/>
                <c:pt idx="0">
                  <c:v>Gekürzt, Einbaulage, 5 cm vorgespannt</c:v>
                </c:pt>
              </c:strCache>
            </c:strRef>
          </c:tx>
          <c:spPr>
            <a:solidFill>
              <a:srgbClr val="ff0000"/>
            </a:solidFill>
            <a:ln w="2520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trike="noStrike" u="none">
                    <a:uFillTx/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leaderLines>
              <c:spPr>
                <a:ln w="2520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'Kürzen und Härte'!$G$2:$H$2</c:f>
              <c:numCache>
                <c:formatCode>General</c:formatCode>
                <c:ptCount val="2"/>
                <c:pt idx="0">
                  <c:v>0</c:v>
                </c:pt>
                <c:pt idx="1">
                  <c:v>10</c:v>
                </c:pt>
              </c:numCache>
            </c:numRef>
          </c:xVal>
          <c:yVal>
            <c:numRef>
              <c:f>'Kürzen und Härte'!$G$3:$H$3</c:f>
              <c:numCache>
                <c:formatCode>General</c:formatCode>
                <c:ptCount val="2"/>
                <c:pt idx="0">
                  <c:v>50</c:v>
                </c:pt>
                <c:pt idx="1">
                  <c:v>150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'Kürzen und Härte'!$C$1</c:f>
              <c:strCache>
                <c:ptCount val="1"/>
                <c:pt idx="0">
                  <c:v>Gekürzt, l = 15 cm, entspannt</c:v>
                </c:pt>
              </c:strCache>
            </c:strRef>
          </c:tx>
          <c:spPr>
            <a:solidFill>
              <a:srgbClr val="0000ff"/>
            </a:solidFill>
            <a:ln w="25200">
              <a:solidFill>
                <a:srgbClr val="0000ff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trike="noStrike" u="none">
                    <a:uFillTx/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leaderLines>
              <c:spPr>
                <a:ln w="2520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'Kürzen und Härte'!$C$2:$D$2</c:f>
              <c:numCache>
                <c:formatCode>General</c:formatCode>
                <c:ptCount val="2"/>
                <c:pt idx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'Kürzen und Härte'!$C$3:$D$3</c:f>
              <c:numCache>
                <c:formatCode>General</c:formatCode>
                <c:ptCount val="2"/>
                <c:pt idx="0">
                  <c:v>0</c:v>
                </c:pt>
                <c:pt idx="1">
                  <c:v>150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'Kürzen und Härte'!$E$1</c:f>
              <c:strCache>
                <c:ptCount val="1"/>
                <c:pt idx="0">
                  <c:v>Normal, Einbaulage, 20 cm vorgespannt</c:v>
                </c:pt>
              </c:strCache>
            </c:strRef>
          </c:tx>
          <c:spPr>
            <a:solidFill>
              <a:srgbClr val="000000"/>
            </a:solidFill>
            <a:ln w="25200">
              <a:solidFill>
                <a:srgbClr val="000000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trike="noStrike" u="none">
                    <a:uFillTx/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leaderLines>
              <c:spPr>
                <a:ln w="2520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'Kürzen und Härte'!$E$2:$F$2</c:f>
              <c:numCache>
                <c:formatCode>General</c:formatCode>
                <c:ptCount val="2"/>
                <c:pt idx="0">
                  <c:v>0</c:v>
                </c:pt>
                <c:pt idx="1">
                  <c:v>10</c:v>
                </c:pt>
              </c:numCache>
            </c:numRef>
          </c:xVal>
          <c:yVal>
            <c:numRef>
              <c:f>'Kürzen und Härte'!$E$3:$F$3</c:f>
              <c:numCache>
                <c:formatCode>General</c:formatCode>
                <c:ptCount val="2"/>
                <c:pt idx="0">
                  <c:v>100</c:v>
                </c:pt>
                <c:pt idx="1">
                  <c:v>150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'Kürzen und Härte'!$A$1</c:f>
              <c:strCache>
                <c:ptCount val="1"/>
                <c:pt idx="0">
                  <c:v>Normal, l = 30 cm, entspannt</c:v>
                </c:pt>
              </c:strCache>
            </c:strRef>
          </c:tx>
          <c:spPr>
            <a:solidFill>
              <a:srgbClr val="00ff00"/>
            </a:solidFill>
            <a:ln w="25200">
              <a:solidFill>
                <a:srgbClr val="00ff00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trike="noStrike" u="none">
                    <a:uFillTx/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leaderLines>
              <c:spPr>
                <a:ln w="2520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'Kürzen und Härte'!$A$2:$B$2</c:f>
              <c:numCache>
                <c:formatCode>General</c:formatCode>
                <c:ptCount val="2"/>
                <c:pt idx="0">
                  <c:v>0</c:v>
                </c:pt>
                <c:pt idx="1">
                  <c:v>30</c:v>
                </c:pt>
              </c:numCache>
            </c:numRef>
          </c:xVal>
          <c:yVal>
            <c:numRef>
              <c:f>'Kürzen und Härte'!$A$3:$B$3</c:f>
              <c:numCache>
                <c:formatCode>General</c:formatCode>
                <c:ptCount val="2"/>
                <c:pt idx="0">
                  <c:v>0</c:v>
                </c:pt>
                <c:pt idx="1">
                  <c:v>150</c:v>
                </c:pt>
              </c:numCache>
            </c:numRef>
          </c:yVal>
          <c:smooth val="1"/>
        </c:ser>
        <c:axId val="76119329"/>
        <c:axId val="33940012"/>
      </c:scatterChart>
      <c:valAx>
        <c:axId val="76119329"/>
        <c:scaling>
          <c:orientation val="minMax"/>
          <c:max val="30"/>
        </c:scaling>
        <c:delete val="0"/>
        <c:axPos val="b"/>
        <c:majorGridlines>
          <c:spPr>
            <a:ln w="12600">
              <a:solidFill>
                <a:srgbClr val="000000"/>
              </a:solidFill>
              <a:round/>
            </a:ln>
          </c:spPr>
        </c:majorGridlines>
        <c:minorGridlines>
          <c:spPr>
            <a:ln w="12600">
              <a:solidFill>
                <a:srgbClr val="969696"/>
              </a:solidFill>
              <a:round/>
            </a:ln>
          </c:spPr>
        </c:minorGridlines>
        <c:title>
          <c:tx>
            <c:rich>
              <a:bodyPr rot="0"/>
              <a:lstStyle/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1" sz="1000" strike="noStrike" u="sng">
                    <a:uFillTx/>
                    <a:latin typeface="Arial"/>
                  </a:rPr>
                  <a:t> </a:t>
                </a:r>
                <a:r>
                  <a:rPr b="1" i="1" sz="1000" strike="noStrike" u="sng">
                    <a:uFillTx/>
                    <a:latin typeface="Arial"/>
                  </a:rPr>
                  <a:t>s</a:t>
                </a:r>
                <a:r>
                  <a:rPr b="1" sz="1000" strike="noStrike" u="sng">
                    <a:uFillTx/>
                    <a:latin typeface="Arial"/>
                  </a:rPr>
                  <a:t> </a:t>
                </a:r>
              </a:p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0" sz="1000" strike="noStrike" u="none">
                    <a:uFillTx/>
                    <a:latin typeface="Arial"/>
                  </a:rPr>
                  <a:t>cm</a:t>
                </a:r>
              </a:p>
            </c:rich>
          </c:tx>
          <c:layout>
            <c:manualLayout>
              <c:xMode val="edge"/>
              <c:yMode val="edge"/>
              <c:x val="0.882521489971347"/>
              <c:y val="0.889478170281277"/>
            </c:manualLayout>
          </c:layout>
          <c:overlay val="0"/>
          <c:spPr>
            <a:noFill/>
            <a:ln w="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2520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0" sz="1000" strike="noStrike" u="none">
                <a:solidFill>
                  <a:srgbClr val="000000"/>
                </a:solidFill>
                <a:uFillTx/>
                <a:latin typeface="Arial"/>
              </a:defRPr>
            </a:pPr>
          </a:p>
        </c:txPr>
        <c:crossAx val="33940012"/>
        <c:crossesAt val="0"/>
        <c:crossBetween val="midCat"/>
        <c:majorUnit val="5"/>
      </c:valAx>
      <c:valAx>
        <c:axId val="33940012"/>
        <c:scaling>
          <c:orientation val="minMax"/>
          <c:max val="150"/>
        </c:scaling>
        <c:delete val="0"/>
        <c:axPos val="l"/>
        <c:majorGridlines>
          <c:spPr>
            <a:ln w="12600">
              <a:solidFill>
                <a:srgbClr val="000000"/>
              </a:solidFill>
              <a:round/>
            </a:ln>
          </c:spPr>
        </c:majorGridlines>
        <c:minorGridlines>
          <c:spPr>
            <a:ln w="12600">
              <a:solidFill>
                <a:srgbClr val="969696"/>
              </a:solidFill>
              <a:round/>
            </a:ln>
          </c:spPr>
        </c:minorGridlines>
        <c:title>
          <c:tx>
            <c:rich>
              <a:bodyPr rot="0"/>
              <a:lstStyle/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1" i="1" sz="1000" strike="noStrike" u="sng">
                    <a:uFillTx/>
                    <a:latin typeface="Arial"/>
                  </a:rPr>
                  <a:t>F</a:t>
                </a:r>
                <a:r>
                  <a:rPr b="1" sz="1000" strike="noStrike" u="none">
                    <a:uFillTx/>
                    <a:latin typeface="Arial"/>
                  </a:rPr>
                  <a:t/>
                </a:r>
              </a:p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0" sz="1000" strike="noStrike" u="none">
                    <a:uFillTx/>
                    <a:latin typeface="Arial"/>
                  </a:rPr>
                  <a:t>N</a:t>
                </a:r>
              </a:p>
            </c:rich>
          </c:tx>
          <c:layout>
            <c:manualLayout>
              <c:xMode val="edge"/>
              <c:yMode val="edge"/>
              <c:x val="0.014385123676978"/>
              <c:y val="0.0602329766076333"/>
            </c:manualLayout>
          </c:layout>
          <c:overlay val="0"/>
          <c:spPr>
            <a:noFill/>
            <a:ln w="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2520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0" sz="1000" strike="noStrike" u="none">
                <a:solidFill>
                  <a:srgbClr val="000000"/>
                </a:solidFill>
                <a:uFillTx/>
                <a:latin typeface="Arial"/>
              </a:defRPr>
            </a:pPr>
          </a:p>
        </c:txPr>
        <c:crossAx val="76119329"/>
        <c:crossesAt val="0"/>
        <c:crossBetween val="midCat"/>
        <c:majorUnit val="50"/>
      </c:valAx>
      <c:spPr>
        <a:noFill/>
        <a:ln w="12600">
          <a:solidFill>
            <a:srgbClr val="000000"/>
          </a:solidFill>
          <a:round/>
        </a:ln>
      </c:spPr>
    </c:plotArea>
    <c:legend>
      <c:legendPos val="r"/>
      <c:layout>
        <c:manualLayout>
          <c:xMode val="edge"/>
          <c:yMode val="edge"/>
          <c:x val="0.0583006841705163"/>
          <c:y val="0.0595700350411971"/>
          <c:w val="0.882930822758903"/>
          <c:h val="0.106923004072355"/>
        </c:manualLayout>
      </c:layout>
      <c:overlay val="0"/>
      <c:spPr>
        <a:solidFill>
          <a:srgbClr val="ffffff"/>
        </a:solidFill>
        <a:ln w="0">
          <a:noFill/>
        </a:ln>
      </c:spPr>
      <c:txPr>
        <a:bodyPr/>
        <a:lstStyle/>
        <a:p>
          <a:pPr>
            <a:defRPr b="0" sz="1000" strike="noStrike" u="none">
              <a:solidFill>
                <a:srgbClr val="000000"/>
              </a:solidFill>
              <a:uFillTx/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 w="0">
      <a:solidFill>
        <a:srgbClr val="000000"/>
      </a:solidFill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2.xml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chart" Target="../charts/chart3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8</xdr:row>
      <xdr:rowOff>56880</xdr:rowOff>
    </xdr:from>
    <xdr:to>
      <xdr:col>11</xdr:col>
      <xdr:colOff>522720</xdr:colOff>
      <xdr:row>42</xdr:row>
      <xdr:rowOff>9720</xdr:rowOff>
    </xdr:to>
    <xdr:graphicFrame>
      <xdr:nvGraphicFramePr>
        <xdr:cNvPr id="0" name="Chart 1"/>
        <xdr:cNvGraphicFramePr/>
      </xdr:nvGraphicFramePr>
      <xdr:xfrm>
        <a:off x="221040" y="1419120"/>
        <a:ext cx="7372440" cy="54579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6</xdr:row>
      <xdr:rowOff>56880</xdr:rowOff>
    </xdr:from>
    <xdr:to>
      <xdr:col>11</xdr:col>
      <xdr:colOff>522720</xdr:colOff>
      <xdr:row>40</xdr:row>
      <xdr:rowOff>9360</xdr:rowOff>
    </xdr:to>
    <xdr:graphicFrame>
      <xdr:nvGraphicFramePr>
        <xdr:cNvPr id="1" name="Chart 1"/>
        <xdr:cNvGraphicFramePr/>
      </xdr:nvGraphicFramePr>
      <xdr:xfrm>
        <a:off x="231120" y="1095120"/>
        <a:ext cx="9245160" cy="54579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3</xdr:row>
      <xdr:rowOff>37800</xdr:rowOff>
    </xdr:from>
    <xdr:to>
      <xdr:col>9</xdr:col>
      <xdr:colOff>1080</xdr:colOff>
      <xdr:row>26</xdr:row>
      <xdr:rowOff>114480</xdr:rowOff>
    </xdr:to>
    <xdr:graphicFrame>
      <xdr:nvGraphicFramePr>
        <xdr:cNvPr id="2" name="Chart 1"/>
        <xdr:cNvGraphicFramePr/>
      </xdr:nvGraphicFramePr>
      <xdr:xfrm>
        <a:off x="0" y="780840"/>
        <a:ext cx="6156000" cy="38008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AB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3.14"/>
    <col collapsed="false" customWidth="true" hidden="false" outlineLevel="0" max="2" min="2" style="1" width="21.99"/>
    <col collapsed="false" customWidth="true" hidden="false" outlineLevel="0" max="3" min="3" style="1" width="13.85"/>
    <col collapsed="false" customWidth="true" hidden="false" outlineLevel="0" max="4" min="4" style="1" width="11.85"/>
    <col collapsed="false" customWidth="true" hidden="false" outlineLevel="0" max="5" min="5" style="1" width="7.7"/>
    <col collapsed="false" customWidth="true" hidden="false" outlineLevel="0" max="6" min="6" style="1" width="6.7"/>
    <col collapsed="false" customWidth="true" hidden="false" outlineLevel="0" max="7" min="7" style="1" width="8.56"/>
    <col collapsed="false" customWidth="true" hidden="false" outlineLevel="0" max="8" min="8" style="1" width="5.56"/>
    <col collapsed="false" customWidth="true" hidden="false" outlineLevel="0" max="9" min="9" style="1" width="7.28"/>
    <col collapsed="false" customWidth="true" hidden="false" outlineLevel="0" max="10" min="10" style="1" width="9.14"/>
    <col collapsed="false" customWidth="true" hidden="false" outlineLevel="0" max="11" min="11" style="1" width="4.56"/>
    <col collapsed="false" customWidth="true" hidden="false" outlineLevel="0" max="12" min="12" style="1" width="7.42"/>
    <col collapsed="false" customWidth="true" hidden="false" outlineLevel="0" max="13" min="13" style="1" width="2.7"/>
    <col collapsed="false" customWidth="true" hidden="false" outlineLevel="0" max="23" min="14" style="1" width="5.56"/>
    <col collapsed="false" customWidth="true" hidden="false" outlineLevel="0" max="24" min="24" style="1" width="4.28"/>
    <col collapsed="false" customWidth="true" hidden="false" outlineLevel="0" max="25" min="25" style="1" width="10.99"/>
    <col collapsed="false" customWidth="true" hidden="false" outlineLevel="0" max="27" min="26" style="1" width="3.99"/>
    <col collapsed="false" customWidth="false" hidden="false" outlineLevel="0" max="257" min="28" style="1" width="11.42"/>
  </cols>
  <sheetData>
    <row r="1" customFormat="false" ht="13.5" hidden="false" customHeight="false" outlineLevel="0" collapsed="false"/>
    <row r="2" customFormat="false" ht="15.75" hidden="false" customHeight="false" outlineLevel="0" collapsed="false">
      <c r="B2" s="2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4" t="s">
        <v>10</v>
      </c>
      <c r="N2" s="5" t="s">
        <v>11</v>
      </c>
      <c r="O2" s="5"/>
      <c r="P2" s="5" t="s">
        <v>12</v>
      </c>
      <c r="Q2" s="5"/>
      <c r="R2" s="5" t="s">
        <v>13</v>
      </c>
      <c r="S2" s="5"/>
      <c r="T2" s="5" t="s">
        <v>14</v>
      </c>
      <c r="U2" s="5"/>
      <c r="V2" s="5" t="s">
        <v>15</v>
      </c>
      <c r="W2" s="5"/>
      <c r="X2" s="5" t="s">
        <v>16</v>
      </c>
      <c r="Y2" s="5"/>
      <c r="Z2" s="5" t="s">
        <v>17</v>
      </c>
      <c r="AA2" s="5"/>
      <c r="AB2" s="5"/>
    </row>
    <row r="3" customFormat="false" ht="13.5" hidden="false" customHeight="false" outlineLevel="0" collapsed="false">
      <c r="B3" s="2"/>
      <c r="C3" s="6" t="s">
        <v>18</v>
      </c>
      <c r="D3" s="6" t="s">
        <v>19</v>
      </c>
      <c r="E3" s="6"/>
      <c r="F3" s="6" t="s">
        <v>19</v>
      </c>
      <c r="G3" s="6" t="s">
        <v>19</v>
      </c>
      <c r="H3" s="6" t="s">
        <v>20</v>
      </c>
      <c r="I3" s="6" t="s">
        <v>20</v>
      </c>
      <c r="J3" s="6" t="s">
        <v>20</v>
      </c>
      <c r="K3" s="6" t="s">
        <v>19</v>
      </c>
      <c r="L3" s="7" t="s">
        <v>20</v>
      </c>
      <c r="N3" s="8" t="s">
        <v>21</v>
      </c>
      <c r="O3" s="8" t="s">
        <v>22</v>
      </c>
      <c r="P3" s="8" t="s">
        <v>21</v>
      </c>
      <c r="Q3" s="8" t="s">
        <v>22</v>
      </c>
      <c r="R3" s="8" t="s">
        <v>21</v>
      </c>
      <c r="S3" s="8" t="s">
        <v>22</v>
      </c>
      <c r="T3" s="8" t="s">
        <v>21</v>
      </c>
      <c r="U3" s="8" t="s">
        <v>22</v>
      </c>
      <c r="V3" s="8" t="s">
        <v>21</v>
      </c>
      <c r="W3" s="8" t="s">
        <v>22</v>
      </c>
      <c r="X3" s="8" t="s">
        <v>21</v>
      </c>
      <c r="Y3" s="8" t="s">
        <v>22</v>
      </c>
      <c r="Z3" s="8" t="s">
        <v>21</v>
      </c>
      <c r="AA3" s="8" t="s">
        <v>22</v>
      </c>
      <c r="AB3" s="8"/>
    </row>
    <row r="4" customFormat="false" ht="12.75" hidden="false" customHeight="false" outlineLevel="0" collapsed="false">
      <c r="B4" s="9" t="s">
        <v>23</v>
      </c>
      <c r="C4" s="10" t="n">
        <f aca="false">E4^2*(I4-J4)/(F4-G4)</f>
        <v>7.61538461538462</v>
      </c>
      <c r="D4" s="11" t="n">
        <f aca="false">(J4*F4-I4*G4)/(E4*(I4-J4))</f>
        <v>15.9090909090909</v>
      </c>
      <c r="E4" s="3" t="n">
        <v>3</v>
      </c>
      <c r="F4" s="12" t="n">
        <v>35</v>
      </c>
      <c r="G4" s="12" t="n">
        <v>100</v>
      </c>
      <c r="H4" s="11" t="n">
        <f aca="false">C4/E4*D4</f>
        <v>40.3846153846154</v>
      </c>
      <c r="I4" s="3" t="n">
        <v>70</v>
      </c>
      <c r="J4" s="3" t="n">
        <v>125</v>
      </c>
      <c r="K4" s="3" t="n">
        <v>300</v>
      </c>
      <c r="L4" s="13" t="n">
        <f aca="false">C4/E4*(K4/E4+D4)</f>
        <v>294.230769230769</v>
      </c>
      <c r="N4" s="14" t="n">
        <f aca="false">H4</f>
        <v>40.3846153846154</v>
      </c>
      <c r="O4" s="8" t="n">
        <v>0</v>
      </c>
      <c r="P4" s="14" t="n">
        <f aca="false">H5</f>
        <v>51.7</v>
      </c>
      <c r="Q4" s="8" t="n">
        <v>0</v>
      </c>
      <c r="R4" s="14" t="n">
        <f aca="false">H6</f>
        <v>14</v>
      </c>
      <c r="S4" s="8" t="n">
        <v>0</v>
      </c>
      <c r="T4" s="14" t="n">
        <f aca="false">H7</f>
        <v>25.3846153846154</v>
      </c>
      <c r="U4" s="8" t="n">
        <v>0</v>
      </c>
      <c r="V4" s="14" t="n">
        <f aca="false">H8</f>
        <v>50.7692307692308</v>
      </c>
      <c r="W4" s="8" t="n">
        <v>0</v>
      </c>
      <c r="X4" s="8" t="n">
        <f aca="false">I4</f>
        <v>70</v>
      </c>
      <c r="Y4" s="8" t="n">
        <v>0</v>
      </c>
      <c r="Z4" s="8" t="n">
        <f aca="false">J4</f>
        <v>125</v>
      </c>
      <c r="AA4" s="8" t="n">
        <v>0</v>
      </c>
      <c r="AB4" s="8"/>
    </row>
    <row r="5" customFormat="false" ht="12.75" hidden="false" customHeight="false" outlineLevel="0" collapsed="false">
      <c r="B5" s="15" t="s">
        <v>24</v>
      </c>
      <c r="C5" s="16" t="n">
        <v>6.6</v>
      </c>
      <c r="D5" s="17" t="n">
        <v>23.5</v>
      </c>
      <c r="E5" s="17" t="n">
        <v>3</v>
      </c>
      <c r="F5" s="18" t="n">
        <f aca="false">IF((I5*E5/C5-D5)*E5&lt;0,0,(I5*E5/C5-D5)*E5)</f>
        <v>24.9545454545455</v>
      </c>
      <c r="G5" s="18" t="n">
        <f aca="false">(J5*E5/C5-D5)*E5</f>
        <v>99.9545454545455</v>
      </c>
      <c r="H5" s="19" t="n">
        <f aca="false">C5/E5*D5</f>
        <v>51.7</v>
      </c>
      <c r="I5" s="17" t="n">
        <v>70</v>
      </c>
      <c r="J5" s="17" t="n">
        <v>125</v>
      </c>
      <c r="K5" s="17" t="n">
        <v>300</v>
      </c>
      <c r="L5" s="20" t="n">
        <f aca="false">C5/E5*(K5/E5+D5)</f>
        <v>271.7</v>
      </c>
      <c r="N5" s="8" t="n">
        <f aca="false">I4</f>
        <v>70</v>
      </c>
      <c r="O5" s="21" t="n">
        <f aca="false">F4</f>
        <v>35</v>
      </c>
      <c r="P5" s="8" t="n">
        <f aca="false">I5</f>
        <v>70</v>
      </c>
      <c r="Q5" s="21" t="n">
        <f aca="false">F5</f>
        <v>24.9545454545455</v>
      </c>
      <c r="R5" s="14" t="n">
        <f aca="false">I6</f>
        <v>70</v>
      </c>
      <c r="S5" s="21" t="n">
        <f aca="false">F6</f>
        <v>50.4</v>
      </c>
      <c r="T5" s="8" t="n">
        <f aca="false">I7</f>
        <v>70</v>
      </c>
      <c r="U5" s="21" t="n">
        <f aca="false">F7</f>
        <v>52.7272727272727</v>
      </c>
      <c r="V5" s="8" t="n">
        <f aca="false">I8</f>
        <v>70</v>
      </c>
      <c r="W5" s="21" t="n">
        <f aca="false">F8</f>
        <v>22.7272727272727</v>
      </c>
      <c r="X5" s="8" t="n">
        <f aca="false">I4</f>
        <v>70</v>
      </c>
      <c r="Y5" s="8" t="n">
        <f aca="false">K4</f>
        <v>300</v>
      </c>
      <c r="Z5" s="8" t="n">
        <f aca="false">J4</f>
        <v>125</v>
      </c>
      <c r="AA5" s="8" t="n">
        <f aca="false">K4</f>
        <v>300</v>
      </c>
      <c r="AB5" s="8"/>
    </row>
    <row r="6" customFormat="false" ht="12.75" hidden="false" customHeight="false" outlineLevel="0" collapsed="false">
      <c r="B6" s="15" t="s">
        <v>25</v>
      </c>
      <c r="C6" s="16" t="n">
        <v>10</v>
      </c>
      <c r="D6" s="17" t="n">
        <v>4.2</v>
      </c>
      <c r="E6" s="17" t="n">
        <v>3</v>
      </c>
      <c r="F6" s="18" t="n">
        <f aca="false">IF((I6*E6/C6-D6)*E6&lt;0,0,(I6*E6/C6-D6)*E6)</f>
        <v>50.4</v>
      </c>
      <c r="G6" s="18" t="n">
        <f aca="false">(J6*E6/C6-D6)*E6</f>
        <v>99.9</v>
      </c>
      <c r="H6" s="19" t="n">
        <f aca="false">C6/E6*D6</f>
        <v>14</v>
      </c>
      <c r="I6" s="17" t="n">
        <v>70</v>
      </c>
      <c r="J6" s="17" t="n">
        <v>125</v>
      </c>
      <c r="K6" s="17" t="n">
        <v>300</v>
      </c>
      <c r="L6" s="20" t="n">
        <f aca="false">C6/E6*(K6/E6+D6)</f>
        <v>347.333333333333</v>
      </c>
      <c r="N6" s="14" t="n">
        <f aca="false">J4</f>
        <v>125</v>
      </c>
      <c r="O6" s="14" t="n">
        <f aca="false">G4</f>
        <v>100</v>
      </c>
      <c r="P6" s="14" t="n">
        <f aca="false">J5</f>
        <v>125</v>
      </c>
      <c r="Q6" s="14" t="n">
        <f aca="false">G5</f>
        <v>99.9545454545455</v>
      </c>
      <c r="R6" s="14" t="n">
        <f aca="false">J6</f>
        <v>125</v>
      </c>
      <c r="S6" s="14" t="n">
        <f aca="false">G6</f>
        <v>99.9</v>
      </c>
      <c r="T6" s="14" t="n">
        <f aca="false">J7</f>
        <v>125</v>
      </c>
      <c r="U6" s="14" t="n">
        <f aca="false">G7</f>
        <v>117.727272727273</v>
      </c>
      <c r="V6" s="14" t="n">
        <f aca="false">J8</f>
        <v>125</v>
      </c>
      <c r="W6" s="14" t="n">
        <f aca="false">G8</f>
        <v>87.7272727272727</v>
      </c>
      <c r="X6" s="8"/>
      <c r="Y6" s="8"/>
      <c r="Z6" s="8"/>
      <c r="AA6" s="8"/>
      <c r="AB6" s="8"/>
    </row>
    <row r="7" customFormat="false" ht="12.75" hidden="false" customHeight="false" outlineLevel="0" collapsed="false">
      <c r="B7" s="15" t="s">
        <v>26</v>
      </c>
      <c r="C7" s="16" t="n">
        <f aca="false">C4</f>
        <v>7.61538461538462</v>
      </c>
      <c r="D7" s="17" t="n">
        <v>10</v>
      </c>
      <c r="E7" s="17" t="n">
        <v>3</v>
      </c>
      <c r="F7" s="18" t="n">
        <f aca="false">IF((I7*E7/C7-D7)*E7&lt;0,0,(I7*E7/C7-D7)*E7)</f>
        <v>52.7272727272727</v>
      </c>
      <c r="G7" s="18" t="n">
        <f aca="false">(J7*E7/C7-D7)*E7</f>
        <v>117.727272727273</v>
      </c>
      <c r="H7" s="19" t="n">
        <f aca="false">C7/E7*D7</f>
        <v>25.3846153846154</v>
      </c>
      <c r="I7" s="17" t="n">
        <v>70</v>
      </c>
      <c r="J7" s="17" t="n">
        <v>125</v>
      </c>
      <c r="K7" s="17" t="n">
        <v>300</v>
      </c>
      <c r="L7" s="20" t="n">
        <f aca="false">C7/E7*(K7/E7+D7)</f>
        <v>279.230769230769</v>
      </c>
      <c r="N7" s="14" t="n">
        <f aca="false">L4</f>
        <v>294.230769230769</v>
      </c>
      <c r="O7" s="14" t="n">
        <f aca="false">K4</f>
        <v>300</v>
      </c>
      <c r="P7" s="14" t="n">
        <f aca="false">L5</f>
        <v>271.7</v>
      </c>
      <c r="Q7" s="14" t="n">
        <f aca="false">K5</f>
        <v>300</v>
      </c>
      <c r="R7" s="14" t="n">
        <f aca="false">L6</f>
        <v>347.333333333333</v>
      </c>
      <c r="S7" s="14" t="n">
        <f aca="false">K6</f>
        <v>300</v>
      </c>
      <c r="T7" s="14" t="n">
        <f aca="false">L7</f>
        <v>279.230769230769</v>
      </c>
      <c r="U7" s="14" t="n">
        <f aca="false">K7</f>
        <v>300</v>
      </c>
      <c r="V7" s="14" t="n">
        <f aca="false">L8</f>
        <v>304.615384615385</v>
      </c>
      <c r="W7" s="14" t="n">
        <f aca="false">K8</f>
        <v>300</v>
      </c>
      <c r="X7" s="8"/>
      <c r="Y7" s="8"/>
      <c r="Z7" s="8"/>
      <c r="AA7" s="8"/>
      <c r="AB7" s="8"/>
    </row>
    <row r="8" customFormat="false" ht="13.5" hidden="false" customHeight="false" outlineLevel="0" collapsed="false">
      <c r="B8" s="22" t="s">
        <v>27</v>
      </c>
      <c r="C8" s="23" t="n">
        <f aca="false">C4</f>
        <v>7.61538461538462</v>
      </c>
      <c r="D8" s="6" t="n">
        <v>20</v>
      </c>
      <c r="E8" s="6" t="n">
        <v>3</v>
      </c>
      <c r="F8" s="24" t="n">
        <f aca="false">IF((I8*E8/C8-D8)*E8&lt;0,0,(I8*E8/C8-D8)*E8)</f>
        <v>22.7272727272727</v>
      </c>
      <c r="G8" s="24" t="n">
        <f aca="false">(J8*E8/C8-D8)*E8</f>
        <v>87.7272727272727</v>
      </c>
      <c r="H8" s="25" t="n">
        <f aca="false">C8/E8*D8</f>
        <v>50.7692307692308</v>
      </c>
      <c r="I8" s="6" t="n">
        <v>70</v>
      </c>
      <c r="J8" s="6" t="n">
        <v>125</v>
      </c>
      <c r="K8" s="6" t="n">
        <v>300</v>
      </c>
      <c r="L8" s="26" t="n">
        <f aca="false">C8/E8*(K8/E8+D8)</f>
        <v>304.615384615385</v>
      </c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</row>
    <row r="9" customFormat="false" ht="12.75" hidden="false" customHeight="false" outlineLevel="0" collapsed="false">
      <c r="C9" s="8"/>
      <c r="D9" s="8"/>
      <c r="E9" s="8"/>
      <c r="F9" s="21"/>
      <c r="G9" s="21"/>
      <c r="H9" s="14"/>
      <c r="I9" s="8"/>
      <c r="J9" s="8"/>
      <c r="K9" s="8"/>
      <c r="L9" s="14"/>
      <c r="N9" s="14"/>
      <c r="O9" s="21"/>
    </row>
    <row r="10" customFormat="false" ht="12.75" hidden="false" customHeight="false" outlineLevel="0" collapsed="false">
      <c r="N10" s="27"/>
      <c r="O10" s="27"/>
    </row>
    <row r="11" customFormat="false" ht="12.75" hidden="false" customHeight="false" outlineLevel="0" collapsed="false">
      <c r="N11" s="27"/>
      <c r="O11" s="27"/>
    </row>
    <row r="17" customFormat="false" ht="12.75" hidden="false" customHeight="false" outlineLevel="0" collapsed="false">
      <c r="C17" s="28"/>
      <c r="D17" s="8"/>
      <c r="E17" s="8"/>
      <c r="F17" s="21"/>
      <c r="G17" s="21"/>
      <c r="H17" s="14"/>
      <c r="I17" s="8"/>
      <c r="J17" s="8"/>
      <c r="K17" s="8"/>
      <c r="L17" s="14"/>
    </row>
    <row r="18" customFormat="false" ht="12.75" hidden="false" customHeight="false" outlineLevel="0" collapsed="false">
      <c r="C18" s="28"/>
      <c r="D18" s="14"/>
      <c r="E18" s="8"/>
      <c r="F18" s="21"/>
      <c r="G18" s="21"/>
      <c r="H18" s="14"/>
      <c r="I18" s="8"/>
      <c r="J18" s="8"/>
      <c r="K18" s="8"/>
      <c r="L18" s="14"/>
    </row>
    <row r="19" customFormat="false" ht="12.75" hidden="false" customHeight="false" outlineLevel="0" collapsed="false">
      <c r="C19" s="28"/>
      <c r="D19" s="14"/>
      <c r="E19" s="8"/>
      <c r="F19" s="21"/>
      <c r="G19" s="21"/>
      <c r="H19" s="14"/>
      <c r="I19" s="8"/>
      <c r="J19" s="8"/>
      <c r="K19" s="8"/>
      <c r="L19" s="14"/>
    </row>
  </sheetData>
  <mergeCells count="8">
    <mergeCell ref="B2:B3"/>
    <mergeCell ref="N2:O2"/>
    <mergeCell ref="P2:Q2"/>
    <mergeCell ref="R2:S2"/>
    <mergeCell ref="T2:U2"/>
    <mergeCell ref="V2:W2"/>
    <mergeCell ref="X2:Y2"/>
    <mergeCell ref="Z2:AB2"/>
  </mergeCells>
  <printOptions headings="false" gridLines="false" gridLinesSet="true" horizontalCentered="true" verticalCentered="true"/>
  <pageMargins left="0.39375" right="0.39375" top="0.39375" bottom="0.35416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X17"/>
  <sheetViews>
    <sheetView showFormulas="false" showGridLines="true" showRowColHeaders="true" showZeros="true" rightToLeft="false" tabSelected="false" showOutlineSymbols="true" defaultGridColor="true" view="normal" topLeftCell="A5" colorId="64" zoomScale="100" zoomScaleNormal="100" zoomScalePageLayoutView="100" workbookViewId="0">
      <selection pane="topLeft" activeCell="N26" activeCellId="0" sqref="N26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3.28"/>
    <col collapsed="false" customWidth="true" hidden="false" outlineLevel="0" max="2" min="2" style="1" width="48.56"/>
    <col collapsed="false" customWidth="true" hidden="false" outlineLevel="0" max="3" min="3" style="1" width="13.85"/>
    <col collapsed="false" customWidth="true" hidden="false" outlineLevel="0" max="4" min="4" style="1" width="11.85"/>
    <col collapsed="false" customWidth="true" hidden="false" outlineLevel="0" max="5" min="5" style="1" width="7.7"/>
    <col collapsed="false" customWidth="true" hidden="false" outlineLevel="0" max="6" min="6" style="1" width="6.7"/>
    <col collapsed="false" customWidth="true" hidden="false" outlineLevel="0" max="7" min="7" style="1" width="8.56"/>
    <col collapsed="false" customWidth="true" hidden="false" outlineLevel="0" max="8" min="8" style="1" width="5.56"/>
    <col collapsed="false" customWidth="true" hidden="false" outlineLevel="0" max="9" min="9" style="1" width="7.28"/>
    <col collapsed="false" customWidth="true" hidden="false" outlineLevel="0" max="10" min="10" style="1" width="9.14"/>
    <col collapsed="false" customWidth="true" hidden="false" outlineLevel="0" max="11" min="11" style="1" width="4.56"/>
    <col collapsed="false" customWidth="true" hidden="false" outlineLevel="0" max="12" min="12" style="1" width="7.42"/>
    <col collapsed="false" customWidth="true" hidden="false" outlineLevel="0" max="13" min="13" style="1" width="2.7"/>
    <col collapsed="false" customWidth="true" hidden="false" outlineLevel="0" max="19" min="14" style="1" width="5.56"/>
    <col collapsed="false" customWidth="true" hidden="false" outlineLevel="0" max="20" min="20" style="1" width="7.85"/>
    <col collapsed="false" customWidth="true" hidden="false" outlineLevel="0" max="21" min="21" style="1" width="7.99"/>
    <col collapsed="false" customWidth="true" hidden="false" outlineLevel="0" max="22" min="22" style="1" width="9.14"/>
    <col collapsed="false" customWidth="true" hidden="false" outlineLevel="0" max="23" min="23" style="1" width="8.99"/>
    <col collapsed="false" customWidth="false" hidden="false" outlineLevel="0" max="257" min="24" style="1" width="11.42"/>
  </cols>
  <sheetData>
    <row r="1" customFormat="false" ht="13.5" hidden="false" customHeight="false" outlineLevel="0" collapsed="false"/>
    <row r="2" customFormat="false" ht="15.75" hidden="false" customHeight="false" outlineLevel="0" collapsed="false">
      <c r="B2" s="2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4" t="s">
        <v>10</v>
      </c>
      <c r="N2" s="5" t="s">
        <v>11</v>
      </c>
      <c r="O2" s="5"/>
      <c r="P2" s="5" t="s">
        <v>12</v>
      </c>
      <c r="Q2" s="5"/>
      <c r="R2" s="5" t="s">
        <v>13</v>
      </c>
      <c r="S2" s="5"/>
      <c r="T2" s="5" t="s">
        <v>16</v>
      </c>
      <c r="U2" s="5"/>
      <c r="V2" s="5" t="s">
        <v>17</v>
      </c>
      <c r="W2" s="5"/>
      <c r="X2" s="8"/>
    </row>
    <row r="3" customFormat="false" ht="13.5" hidden="false" customHeight="false" outlineLevel="0" collapsed="false">
      <c r="B3" s="2"/>
      <c r="C3" s="6" t="s">
        <v>18</v>
      </c>
      <c r="D3" s="6" t="s">
        <v>19</v>
      </c>
      <c r="E3" s="6"/>
      <c r="F3" s="6" t="s">
        <v>19</v>
      </c>
      <c r="G3" s="6" t="s">
        <v>19</v>
      </c>
      <c r="H3" s="6" t="s">
        <v>20</v>
      </c>
      <c r="I3" s="6" t="s">
        <v>20</v>
      </c>
      <c r="J3" s="6" t="s">
        <v>20</v>
      </c>
      <c r="K3" s="6" t="s">
        <v>19</v>
      </c>
      <c r="L3" s="7" t="s">
        <v>20</v>
      </c>
      <c r="N3" s="8" t="s">
        <v>21</v>
      </c>
      <c r="O3" s="8" t="s">
        <v>22</v>
      </c>
      <c r="P3" s="8" t="s">
        <v>21</v>
      </c>
      <c r="Q3" s="8" t="s">
        <v>22</v>
      </c>
      <c r="R3" s="8" t="s">
        <v>21</v>
      </c>
      <c r="S3" s="8" t="s">
        <v>22</v>
      </c>
      <c r="T3" s="8" t="s">
        <v>21</v>
      </c>
      <c r="U3" s="8" t="s">
        <v>22</v>
      </c>
      <c r="V3" s="8" t="s">
        <v>21</v>
      </c>
      <c r="W3" s="8" t="s">
        <v>22</v>
      </c>
      <c r="X3" s="8"/>
    </row>
    <row r="4" customFormat="false" ht="12.75" hidden="false" customHeight="false" outlineLevel="0" collapsed="false">
      <c r="B4" s="9" t="s">
        <v>28</v>
      </c>
      <c r="C4" s="10" t="n">
        <f aca="false">E4^2*(I4-J4)/(F4-G4)</f>
        <v>15.2307692307692</v>
      </c>
      <c r="D4" s="11" t="n">
        <f aca="false">(J4*F4-I4*G4)/(E4*(I4-J4))</f>
        <v>2.12121212121212</v>
      </c>
      <c r="E4" s="3" t="n">
        <v>3</v>
      </c>
      <c r="F4" s="12" t="n">
        <v>35</v>
      </c>
      <c r="G4" s="12" t="n">
        <v>100</v>
      </c>
      <c r="H4" s="11" t="n">
        <f aca="false">C4/E4*D4</f>
        <v>10.7692307692308</v>
      </c>
      <c r="I4" s="3" t="n">
        <v>70</v>
      </c>
      <c r="J4" s="3" t="n">
        <v>180</v>
      </c>
      <c r="K4" s="3" t="n">
        <v>300</v>
      </c>
      <c r="L4" s="13" t="n">
        <f aca="false">C4/E4*(K4/E4+D4)</f>
        <v>518.461538461539</v>
      </c>
      <c r="N4" s="14" t="n">
        <f aca="false">H4</f>
        <v>10.7692307692308</v>
      </c>
      <c r="O4" s="8" t="n">
        <v>0</v>
      </c>
      <c r="P4" s="14" t="n">
        <f aca="false">H5</f>
        <v>95.4461538461539</v>
      </c>
      <c r="Q4" s="8" t="n">
        <v>0</v>
      </c>
      <c r="R4" s="14" t="n">
        <f aca="false">H6</f>
        <v>-3.33333333333333</v>
      </c>
      <c r="S4" s="8" t="n">
        <v>0</v>
      </c>
      <c r="T4" s="8" t="n">
        <f aca="false">I4</f>
        <v>70</v>
      </c>
      <c r="U4" s="8" t="n">
        <v>0</v>
      </c>
      <c r="V4" s="8" t="n">
        <f aca="false">J4</f>
        <v>180</v>
      </c>
      <c r="W4" s="8" t="n">
        <v>0</v>
      </c>
      <c r="X4" s="8"/>
    </row>
    <row r="5" customFormat="false" ht="12.75" hidden="false" customHeight="false" outlineLevel="0" collapsed="false">
      <c r="B5" s="15" t="s">
        <v>29</v>
      </c>
      <c r="C5" s="16" t="n">
        <f aca="false">Einpersonenbetrieb!C$4</f>
        <v>7.61538461538462</v>
      </c>
      <c r="D5" s="17" t="n">
        <v>37.6</v>
      </c>
      <c r="E5" s="17" t="n">
        <v>3</v>
      </c>
      <c r="F5" s="18" t="n">
        <f aca="false">IF((I5*E5/C5-D5)*E5&lt;0,0,(I5*E5/C5-D5)*E5)</f>
        <v>0</v>
      </c>
      <c r="G5" s="18" t="n">
        <f aca="false">(J5*E5/C5-D5)*E5</f>
        <v>99.9272727272727</v>
      </c>
      <c r="H5" s="19" t="n">
        <f aca="false">C5/E5*D5</f>
        <v>95.4461538461539</v>
      </c>
      <c r="I5" s="17" t="n">
        <v>70</v>
      </c>
      <c r="J5" s="17" t="n">
        <v>180</v>
      </c>
      <c r="K5" s="17" t="n">
        <v>300</v>
      </c>
      <c r="L5" s="20" t="n">
        <f aca="false">C5/E5*(K5/E5+D5)</f>
        <v>349.292307692308</v>
      </c>
      <c r="N5" s="8" t="n">
        <f aca="false">I4</f>
        <v>70</v>
      </c>
      <c r="O5" s="21" t="n">
        <f aca="false">F4</f>
        <v>35</v>
      </c>
      <c r="P5" s="14" t="n">
        <f aca="false">J5</f>
        <v>180</v>
      </c>
      <c r="Q5" s="14" t="n">
        <f aca="false">G5</f>
        <v>99.9272727272727</v>
      </c>
      <c r="R5" s="14" t="n">
        <f aca="false">I6</f>
        <v>70</v>
      </c>
      <c r="S5" s="21" t="n">
        <f aca="false">F6</f>
        <v>40</v>
      </c>
      <c r="T5" s="8" t="n">
        <f aca="false">I4</f>
        <v>70</v>
      </c>
      <c r="U5" s="8" t="n">
        <f aca="false">K4</f>
        <v>300</v>
      </c>
      <c r="V5" s="8" t="n">
        <f aca="false">J4</f>
        <v>180</v>
      </c>
      <c r="W5" s="8" t="n">
        <f aca="false">K4</f>
        <v>300</v>
      </c>
      <c r="X5" s="8"/>
    </row>
    <row r="6" customFormat="false" ht="13.5" hidden="false" customHeight="false" outlineLevel="0" collapsed="false">
      <c r="B6" s="22" t="s">
        <v>30</v>
      </c>
      <c r="C6" s="23" t="n">
        <f aca="false">E6^2*(I6-J6)/(F6-G6)</f>
        <v>16.5</v>
      </c>
      <c r="D6" s="25" t="n">
        <f aca="false">(J6*F6-I6*G6)/(E6*(I6-J6))</f>
        <v>-0.606060606060606</v>
      </c>
      <c r="E6" s="6" t="n">
        <v>3</v>
      </c>
      <c r="F6" s="24" t="n">
        <v>40</v>
      </c>
      <c r="G6" s="24" t="n">
        <v>100</v>
      </c>
      <c r="H6" s="25" t="n">
        <f aca="false">C6/E6*D6</f>
        <v>-3.33333333333333</v>
      </c>
      <c r="I6" s="6" t="n">
        <v>70</v>
      </c>
      <c r="J6" s="6" t="n">
        <v>180</v>
      </c>
      <c r="K6" s="6" t="n">
        <v>300</v>
      </c>
      <c r="L6" s="26" t="n">
        <f aca="false">C6/E6*(K6/E6+D6)</f>
        <v>546.666666666667</v>
      </c>
      <c r="N6" s="14" t="n">
        <f aca="false">J4</f>
        <v>180</v>
      </c>
      <c r="O6" s="14" t="n">
        <f aca="false">G4</f>
        <v>100</v>
      </c>
      <c r="P6" s="14" t="n">
        <f aca="false">L5</f>
        <v>349.292307692308</v>
      </c>
      <c r="Q6" s="14" t="n">
        <f aca="false">K5</f>
        <v>300</v>
      </c>
      <c r="R6" s="14" t="n">
        <f aca="false">J6</f>
        <v>180</v>
      </c>
      <c r="S6" s="14" t="n">
        <f aca="false">G6</f>
        <v>100</v>
      </c>
      <c r="T6" s="8"/>
      <c r="U6" s="8"/>
      <c r="V6" s="8"/>
      <c r="W6" s="8"/>
      <c r="X6" s="8"/>
    </row>
    <row r="7" customFormat="false" ht="12.75" hidden="false" customHeight="false" outlineLevel="0" collapsed="false">
      <c r="C7" s="8"/>
      <c r="D7" s="8"/>
      <c r="E7" s="8"/>
      <c r="F7" s="21"/>
      <c r="G7" s="21"/>
      <c r="H7" s="14"/>
      <c r="I7" s="8"/>
      <c r="J7" s="8"/>
      <c r="K7" s="8"/>
      <c r="L7" s="14"/>
      <c r="N7" s="14" t="n">
        <f aca="false">L4</f>
        <v>518.461538461539</v>
      </c>
      <c r="O7" s="14" t="n">
        <f aca="false">K4</f>
        <v>300</v>
      </c>
      <c r="R7" s="14" t="n">
        <f aca="false">L6</f>
        <v>546.666666666667</v>
      </c>
      <c r="S7" s="14" t="n">
        <f aca="false">K6</f>
        <v>300</v>
      </c>
    </row>
    <row r="9" customFormat="false" ht="12.75" hidden="false" customHeight="false" outlineLevel="0" collapsed="false">
      <c r="N9" s="27"/>
      <c r="O9" s="27"/>
    </row>
    <row r="15" customFormat="false" ht="12.75" hidden="false" customHeight="false" outlineLevel="0" collapsed="false">
      <c r="C15" s="28"/>
      <c r="D15" s="8"/>
      <c r="E15" s="8"/>
      <c r="F15" s="21"/>
      <c r="G15" s="21"/>
      <c r="H15" s="14"/>
      <c r="I15" s="8"/>
      <c r="J15" s="8"/>
      <c r="K15" s="8"/>
      <c r="L15" s="14"/>
    </row>
    <row r="16" customFormat="false" ht="12.75" hidden="false" customHeight="false" outlineLevel="0" collapsed="false">
      <c r="C16" s="28"/>
      <c r="D16" s="14"/>
      <c r="E16" s="8"/>
      <c r="F16" s="21"/>
      <c r="G16" s="21"/>
      <c r="H16" s="14"/>
      <c r="I16" s="8"/>
      <c r="J16" s="8"/>
      <c r="K16" s="8"/>
      <c r="L16" s="14"/>
    </row>
    <row r="17" customFormat="false" ht="12.75" hidden="false" customHeight="false" outlineLevel="0" collapsed="false">
      <c r="C17" s="28"/>
      <c r="D17" s="14"/>
      <c r="E17" s="8"/>
      <c r="F17" s="21"/>
      <c r="G17" s="21"/>
      <c r="H17" s="14"/>
      <c r="I17" s="8"/>
      <c r="J17" s="8"/>
      <c r="K17" s="8"/>
      <c r="L17" s="14"/>
    </row>
  </sheetData>
  <mergeCells count="6">
    <mergeCell ref="B2:B3"/>
    <mergeCell ref="N2:O2"/>
    <mergeCell ref="P2:Q2"/>
    <mergeCell ref="R2:S2"/>
    <mergeCell ref="T2:U2"/>
    <mergeCell ref="V2:W2"/>
  </mergeCells>
  <printOptions headings="false" gridLines="false" gridLinesSet="true" horizontalCentered="true" verticalCentered="true"/>
  <pageMargins left="0.196527777777778" right="0.196527777777778" top="0.590277777777778" bottom="0.1965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L25" activeCellId="0" sqref="L25"/>
    </sheetView>
  </sheetViews>
  <sheetFormatPr defaultColWidth="11.41796875" defaultRowHeight="12.75" zeroHeight="false" outlineLevelRow="0" outlineLevelCol="0"/>
  <cols>
    <col collapsed="false" customWidth="true" hidden="false" outlineLevel="0" max="9" min="1" style="1" width="9.7"/>
    <col collapsed="false" customWidth="false" hidden="false" outlineLevel="0" max="257" min="10" style="1" width="11.42"/>
  </cols>
  <sheetData>
    <row r="1" customFormat="false" ht="33" hidden="false" customHeight="true" outlineLevel="0" collapsed="false">
      <c r="A1" s="29" t="s">
        <v>31</v>
      </c>
      <c r="B1" s="29"/>
      <c r="C1" s="29" t="s">
        <v>32</v>
      </c>
      <c r="D1" s="29"/>
      <c r="E1" s="29" t="s">
        <v>33</v>
      </c>
      <c r="F1" s="29"/>
      <c r="G1" s="29" t="s">
        <v>34</v>
      </c>
      <c r="H1" s="29"/>
      <c r="I1" s="30"/>
    </row>
    <row r="2" customFormat="false" ht="12.75" hidden="false" customHeight="false" outlineLevel="0" collapsed="false">
      <c r="A2" s="1" t="n">
        <v>0</v>
      </c>
      <c r="B2" s="1" t="n">
        <v>30</v>
      </c>
      <c r="C2" s="1" t="n">
        <v>0</v>
      </c>
      <c r="D2" s="1" t="n">
        <v>15</v>
      </c>
      <c r="E2" s="1" t="n">
        <v>0</v>
      </c>
      <c r="F2" s="1" t="n">
        <v>10</v>
      </c>
      <c r="G2" s="1" t="n">
        <v>0</v>
      </c>
      <c r="H2" s="1" t="n">
        <v>10</v>
      </c>
    </row>
    <row r="3" customFormat="false" ht="12.75" hidden="false" customHeight="false" outlineLevel="0" collapsed="false">
      <c r="A3" s="1" t="n">
        <v>0</v>
      </c>
      <c r="B3" s="1" t="n">
        <v>150</v>
      </c>
      <c r="C3" s="1" t="n">
        <v>0</v>
      </c>
      <c r="D3" s="1" t="n">
        <v>150</v>
      </c>
      <c r="E3" s="1" t="n">
        <v>100</v>
      </c>
      <c r="F3" s="1" t="n">
        <v>150</v>
      </c>
      <c r="G3" s="1" t="n">
        <v>50</v>
      </c>
      <c r="H3" s="1" t="n">
        <v>150</v>
      </c>
    </row>
  </sheetData>
  <mergeCells count="4">
    <mergeCell ref="A1:B1"/>
    <mergeCell ref="C1:D1"/>
    <mergeCell ref="E1:F1"/>
    <mergeCell ref="G1:H1"/>
  </mergeCell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LibreOffice/24.8.4.2$Windows_X86_64 LibreOffice_project/bb3cfa12c7b1bf994ecc5649a80400d06cd71002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2005-11-19T21:18:54Z</dcterms:created>
  <dc:creator>Christian Mintel</dc:creator>
  <dc:description/>
  <dc:language>de-DE</dc:language>
  <cp:lastModifiedBy>Christian Mintel</cp:lastModifiedBy>
  <cp:lastPrinted>2011-03-22T02:58:01Z</cp:lastPrinted>
  <dcterms:modified xsi:type="dcterms:W3CDTF">2011-03-22T22:14:43Z</dcterms:modified>
  <cp:revision>0</cp:revision>
  <dc:subject/>
  <dc:title/>
</cp:coreProperties>
</file>