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tabRatio="774" activeTab="0"/>
  </bookViews>
  <sheets>
    <sheet name="Einpersonenbetrieb" sheetId="1" r:id="rId1"/>
    <sheet name="Zweipersonenbetrieb" sheetId="2" r:id="rId2"/>
    <sheet name="Kürzen und Härte" sheetId="3" r:id="rId3"/>
  </sheets>
  <definedNames>
    <definedName name="_xlnm.Print_Area" localSheetId="0">'Einpersonenbetrieb'!$B$1:$L$43</definedName>
    <definedName name="_xlnm.Print_Area" localSheetId="1">'Zweipersonenbetrieb'!$B$1:$L$40</definedName>
  </definedNames>
  <calcPr fullCalcOnLoad="1"/>
</workbook>
</file>

<file path=xl/sharedStrings.xml><?xml version="1.0" encoding="utf-8"?>
<sst xmlns="http://schemas.openxmlformats.org/spreadsheetml/2006/main" count="88" uniqueCount="35">
  <si>
    <t>Normal, l = 30 cm, entspannt</t>
  </si>
  <si>
    <t>Gekürzt, l = 15 cm, entspannt</t>
  </si>
  <si>
    <t>Normal, Einbaulage, 20 cm vorgespannt</t>
  </si>
  <si>
    <t>Gekürzt, Einbaulage, 5 cm vorgespannt</t>
  </si>
  <si>
    <t>Federkonstante</t>
  </si>
  <si>
    <t>Vorspannung</t>
  </si>
  <si>
    <t>mm</t>
  </si>
  <si>
    <t>kg</t>
  </si>
  <si>
    <t>kg/mm</t>
  </si>
  <si>
    <r>
      <t>i</t>
    </r>
    <r>
      <rPr>
        <vertAlign val="subscript"/>
        <sz val="10"/>
        <rFont val="Arial"/>
        <family val="2"/>
      </rPr>
      <t>Rad/Feder</t>
    </r>
  </si>
  <si>
    <r>
      <t>s</t>
    </r>
    <r>
      <rPr>
        <vertAlign val="subscript"/>
        <sz val="10"/>
        <rFont val="Arial"/>
        <family val="2"/>
      </rPr>
      <t>statisch</t>
    </r>
  </si>
  <si>
    <r>
      <t>s</t>
    </r>
    <r>
      <rPr>
        <vertAlign val="subscript"/>
        <sz val="10"/>
        <rFont val="Arial"/>
        <family val="2"/>
      </rPr>
      <t>dynamisch</t>
    </r>
  </si>
  <si>
    <r>
      <t>m</t>
    </r>
    <r>
      <rPr>
        <vertAlign val="subscript"/>
        <sz val="10"/>
        <rFont val="Arial"/>
        <family val="2"/>
      </rPr>
      <t>(s=0)</t>
    </r>
  </si>
  <si>
    <r>
      <t>m</t>
    </r>
    <r>
      <rPr>
        <vertAlign val="subscript"/>
        <sz val="10"/>
        <rFont val="Arial"/>
        <family val="2"/>
      </rPr>
      <t>statisch</t>
    </r>
  </si>
  <si>
    <r>
      <t>m</t>
    </r>
    <r>
      <rPr>
        <vertAlign val="subscript"/>
        <sz val="10"/>
        <rFont val="Arial"/>
        <family val="2"/>
      </rPr>
      <t>dynamisch</t>
    </r>
  </si>
  <si>
    <r>
      <t>s</t>
    </r>
    <r>
      <rPr>
        <vertAlign val="subscript"/>
        <sz val="10"/>
        <rFont val="Arial"/>
        <family val="2"/>
      </rPr>
      <t>max</t>
    </r>
  </si>
  <si>
    <r>
      <t>m</t>
    </r>
    <r>
      <rPr>
        <vertAlign val="subscript"/>
        <sz val="10"/>
        <rFont val="Arial"/>
        <family val="2"/>
      </rPr>
      <t>(s=max)</t>
    </r>
  </si>
  <si>
    <t>Kommentar</t>
  </si>
  <si>
    <t>Federkonstante für zwei Personen optimal</t>
  </si>
  <si>
    <t>Vorspannung verringert</t>
  </si>
  <si>
    <t>Federkonstante zu weich</t>
  </si>
  <si>
    <t>Federkonstante zu hart</t>
  </si>
  <si>
    <t>Optimal für eine Person</t>
  </si>
  <si>
    <t>Statischer Durchhang zu groß (negative Vorspannung!)</t>
  </si>
  <si>
    <t>m</t>
  </si>
  <si>
    <t>s</t>
  </si>
  <si>
    <t>Feder 1</t>
  </si>
  <si>
    <t>Feder 2</t>
  </si>
  <si>
    <t>Feder 3</t>
  </si>
  <si>
    <t>Feder 4</t>
  </si>
  <si>
    <t>Feder 5</t>
  </si>
  <si>
    <t>Achslast statisch</t>
  </si>
  <si>
    <t>Achslast dynamisch</t>
  </si>
  <si>
    <t>Vorspannung erhöht</t>
  </si>
  <si>
    <t>Vorspannung der weichen Feder für zwei Personen erhöht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</si>
</sst>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sz val="15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0"/>
    </font>
    <font>
      <vertAlign val="subscript"/>
      <sz val="10"/>
      <name val="Arial"/>
      <family val="2"/>
    </font>
    <font>
      <sz val="1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2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Federkennlinien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75"/>
          <c:w val="1"/>
          <c:h val="0.849"/>
        </c:manualLayout>
      </c:layout>
      <c:scatterChart>
        <c:scatterStyle val="smooth"/>
        <c:varyColors val="0"/>
        <c:ser>
          <c:idx val="0"/>
          <c:order val="0"/>
          <c:tx>
            <c:strRef>
              <c:f>Einpersonenbetrieb!$B$4</c:f>
              <c:strCache>
                <c:ptCount val="1"/>
                <c:pt idx="0">
                  <c:v>Optimal für eine Person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Einpersonenbetrieb!$O$4:$O$7</c:f>
              <c:numCache/>
            </c:numRef>
          </c:xVal>
          <c:yVal>
            <c:numRef>
              <c:f>Einpersonenbetrieb!$N$4:$N$7</c:f>
              <c:numCache/>
            </c:numRef>
          </c:yVal>
          <c:smooth val="1"/>
        </c:ser>
        <c:ser>
          <c:idx val="1"/>
          <c:order val="1"/>
          <c:tx>
            <c:strRef>
              <c:f>Einpersonenbetrieb!$B$5</c:f>
              <c:strCache>
                <c:ptCount val="1"/>
                <c:pt idx="0">
                  <c:v>Federkonstante zu weich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Einpersonenbetrieb!$Q$4:$Q$7</c:f>
              <c:numCache/>
            </c:numRef>
          </c:xVal>
          <c:yVal>
            <c:numRef>
              <c:f>Einpersonenbetrieb!$P$4:$P$7</c:f>
              <c:numCache/>
            </c:numRef>
          </c:yVal>
          <c:smooth val="1"/>
        </c:ser>
        <c:ser>
          <c:idx val="2"/>
          <c:order val="2"/>
          <c:tx>
            <c:strRef>
              <c:f>Einpersonenbetrieb!$B$6</c:f>
              <c:strCache>
                <c:ptCount val="1"/>
                <c:pt idx="0">
                  <c:v>Federkonstante zu hart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Einpersonenbetrieb!$S$4:$S$7</c:f>
              <c:numCache/>
            </c:numRef>
          </c:xVal>
          <c:yVal>
            <c:numRef>
              <c:f>Einpersonenbetrieb!$R$4:$R$7</c:f>
              <c:numCache/>
            </c:numRef>
          </c:yVal>
          <c:smooth val="1"/>
        </c:ser>
        <c:ser>
          <c:idx val="5"/>
          <c:order val="3"/>
          <c:tx>
            <c:strRef>
              <c:f>Einpersonenbetrieb!$B$7</c:f>
              <c:strCache>
                <c:ptCount val="1"/>
                <c:pt idx="0">
                  <c:v>Vorspannung verringert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Einpersonenbetrieb!$U$4:$U$7</c:f>
              <c:numCache/>
            </c:numRef>
          </c:xVal>
          <c:yVal>
            <c:numRef>
              <c:f>Einpersonenbetrieb!$T$4:$T$7</c:f>
              <c:numCache/>
            </c:numRef>
          </c:yVal>
          <c:smooth val="1"/>
        </c:ser>
        <c:ser>
          <c:idx val="6"/>
          <c:order val="4"/>
          <c:tx>
            <c:strRef>
              <c:f>Einpersonenbetrieb!$B$8</c:f>
              <c:strCache>
                <c:ptCount val="1"/>
                <c:pt idx="0">
                  <c:v>Vorspannung erhöht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Einpersonenbetrieb!$W$4:$W$7</c:f>
              <c:numCache/>
            </c:numRef>
          </c:xVal>
          <c:yVal>
            <c:numRef>
              <c:f>Einpersonenbetrieb!$V$4:$V$7</c:f>
              <c:numCache/>
            </c:numRef>
          </c:yVal>
          <c:smooth val="1"/>
        </c:ser>
        <c:ser>
          <c:idx val="3"/>
          <c:order val="5"/>
          <c:tx>
            <c:v>Achslast, statisch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Einpersonenbetrieb!$Y$4:$Y$5</c:f>
              <c:numCache/>
            </c:numRef>
          </c:xVal>
          <c:yVal>
            <c:numRef>
              <c:f>Einpersonenbetrieb!$X$4:$X$5</c:f>
              <c:numCache/>
            </c:numRef>
          </c:yVal>
          <c:smooth val="1"/>
        </c:ser>
        <c:ser>
          <c:idx val="4"/>
          <c:order val="6"/>
          <c:tx>
            <c:v>Achslast, dynamisch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Einpersonenbetrieb!$AA$4:$AA$5</c:f>
              <c:numCache/>
            </c:numRef>
          </c:xVal>
          <c:yVal>
            <c:numRef>
              <c:f>Einpersonenbetrieb!$Z$4:$Z$5</c:f>
              <c:numCache/>
            </c:numRef>
          </c:yVal>
          <c:smooth val="1"/>
        </c:ser>
        <c:axId val="60058983"/>
        <c:axId val="3659936"/>
      </c:scatterChart>
      <c:valAx>
        <c:axId val="60058983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000" b="1" i="1" u="sng" baseline="0">
                    <a:latin typeface="Arial"/>
                    <a:ea typeface="Arial"/>
                    <a:cs typeface="Arial"/>
                  </a:rPr>
                  <a:t>s</a:t>
                </a:r>
                <a:r>
                  <a:rPr lang="en-US" cap="none" sz="1000" b="1" i="0" u="sng" baseline="0">
                    <a:latin typeface="Arial"/>
                    <a:ea typeface="Arial"/>
                    <a:cs typeface="Arial"/>
                  </a:rPr>
                  <a:t> 
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1925"/>
              <c:y val="0.1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9936"/>
        <c:crosses val="autoZero"/>
        <c:crossBetween val="midCat"/>
        <c:dispUnits/>
        <c:majorUnit val="50"/>
        <c:minorUnit val="10"/>
      </c:valAx>
      <c:valAx>
        <c:axId val="3659936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sng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8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58983"/>
        <c:crosses val="autoZero"/>
        <c:crossBetween val="midCat"/>
        <c:dispUnits/>
        <c:majorUnit val="50"/>
        <c:minorUnit val="1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0775"/>
          <c:y val="0.04425"/>
          <c:w val="0.819"/>
          <c:h val="0.1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Federkennlinien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8245"/>
        </c:manualLayout>
      </c:layout>
      <c:scatterChart>
        <c:scatterStyle val="smooth"/>
        <c:varyColors val="0"/>
        <c:ser>
          <c:idx val="0"/>
          <c:order val="0"/>
          <c:tx>
            <c:strRef>
              <c:f>Zweipersonenbetrieb!$B$4</c:f>
              <c:strCache>
                <c:ptCount val="1"/>
                <c:pt idx="0">
                  <c:v>Federkonstante für zwei Personen optimal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Zweipersonenbetrieb!$O$4:$O$7</c:f>
              <c:numCache/>
            </c:numRef>
          </c:xVal>
          <c:yVal>
            <c:numRef>
              <c:f>Zweipersonenbetrieb!$N$4:$N$7</c:f>
              <c:numCache/>
            </c:numRef>
          </c:yVal>
          <c:smooth val="1"/>
        </c:ser>
        <c:ser>
          <c:idx val="1"/>
          <c:order val="1"/>
          <c:tx>
            <c:strRef>
              <c:f>Zweipersonenbetrieb!$B$5</c:f>
              <c:strCache>
                <c:ptCount val="1"/>
                <c:pt idx="0">
                  <c:v>Vorspannung der weichen Feder für zwei Personen erhöht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Zweipersonenbetrieb!$Q$4:$Q$6</c:f>
              <c:numCache/>
            </c:numRef>
          </c:xVal>
          <c:yVal>
            <c:numRef>
              <c:f>Zweipersonenbetrieb!$P$4:$P$6</c:f>
              <c:numCache/>
            </c:numRef>
          </c:yVal>
          <c:smooth val="1"/>
        </c:ser>
        <c:ser>
          <c:idx val="2"/>
          <c:order val="2"/>
          <c:tx>
            <c:strRef>
              <c:f>Zweipersonenbetrieb!$B$6</c:f>
              <c:strCache>
                <c:ptCount val="1"/>
                <c:pt idx="0">
                  <c:v>Statischer Durchhang zu groß (negative Vorspannung!)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Zweipersonenbetrieb!$S$4:$S$7</c:f>
              <c:numCache/>
            </c:numRef>
          </c:xVal>
          <c:yVal>
            <c:numRef>
              <c:f>Zweipersonenbetrieb!$R$4:$R$7</c:f>
              <c:numCache/>
            </c:numRef>
          </c:yVal>
          <c:smooth val="1"/>
        </c:ser>
        <c:ser>
          <c:idx val="3"/>
          <c:order val="3"/>
          <c:tx>
            <c:v>Achslast, statisch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Zweipersonenbetrieb!$U$4:$U$5</c:f>
              <c:numCache/>
            </c:numRef>
          </c:xVal>
          <c:yVal>
            <c:numRef>
              <c:f>Zweipersonenbetrieb!$T$4:$T$5</c:f>
              <c:numCache/>
            </c:numRef>
          </c:yVal>
          <c:smooth val="1"/>
        </c:ser>
        <c:ser>
          <c:idx val="4"/>
          <c:order val="4"/>
          <c:tx>
            <c:v>Achslast, dynamisch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Zweipersonenbetrieb!$W$4:$W$5</c:f>
              <c:numCache/>
            </c:numRef>
          </c:xVal>
          <c:yVal>
            <c:numRef>
              <c:f>Zweipersonenbetrieb!$V$4:$V$5</c:f>
              <c:numCache/>
            </c:numRef>
          </c:yVal>
          <c:smooth val="1"/>
        </c:ser>
        <c:axId val="32939425"/>
        <c:axId val="28019370"/>
      </c:scatterChart>
      <c:valAx>
        <c:axId val="32939425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000" b="1" i="1" u="sng" baseline="0">
                    <a:latin typeface="Arial"/>
                    <a:ea typeface="Arial"/>
                    <a:cs typeface="Arial"/>
                  </a:rPr>
                  <a:t>s</a:t>
                </a:r>
                <a:r>
                  <a:rPr lang="en-US" cap="none" sz="1000" b="1" i="0" u="sng" baseline="0">
                    <a:latin typeface="Arial"/>
                    <a:ea typeface="Arial"/>
                    <a:cs typeface="Arial"/>
                  </a:rPr>
                  <a:t> 
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1925"/>
              <c:y val="0.1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19370"/>
        <c:crossesAt val="-50"/>
        <c:crossBetween val="midCat"/>
        <c:dispUnits/>
        <c:majorUnit val="50"/>
        <c:minorUnit val="10"/>
      </c:valAx>
      <c:valAx>
        <c:axId val="28019370"/>
        <c:scaling>
          <c:orientation val="minMax"/>
          <c:max val="550"/>
          <c:min val="-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sng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8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39425"/>
        <c:crossesAt val="-50"/>
        <c:crossBetween val="midCat"/>
        <c:dispUnits/>
        <c:majorUnit val="50"/>
        <c:minorUnit val="50"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03625"/>
          <c:y val="0.04425"/>
          <c:w val="0.95275"/>
          <c:h val="0.12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Federkennlinien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75"/>
          <c:w val="1"/>
          <c:h val="0.8435"/>
        </c:manualLayout>
      </c:layout>
      <c:scatterChart>
        <c:scatterStyle val="smooth"/>
        <c:varyColors val="0"/>
        <c:ser>
          <c:idx val="1"/>
          <c:order val="0"/>
          <c:tx>
            <c:strRef>
              <c:f>'Kürzen und Härte'!$G$1</c:f>
              <c:strCache>
                <c:ptCount val="1"/>
                <c:pt idx="0">
                  <c:v>Gekürzt, Einbaulage, 5 cm vorgespannt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'Kürzen und Härte'!$G$2:$H$2</c:f>
              <c:numCache/>
            </c:numRef>
          </c:xVal>
          <c:yVal>
            <c:numRef>
              <c:f>'Kürzen und Härte'!$G$3:$H$3</c:f>
              <c:numCache/>
            </c:numRef>
          </c:yVal>
          <c:smooth val="1"/>
        </c:ser>
        <c:ser>
          <c:idx val="2"/>
          <c:order val="1"/>
          <c:tx>
            <c:strRef>
              <c:f>'Kürzen und Härte'!$C$1</c:f>
              <c:strCache>
                <c:ptCount val="1"/>
                <c:pt idx="0">
                  <c:v>Gekürzt, l = 15 cm, entspannt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'Kürzen und Härte'!$C$2:$D$2</c:f>
              <c:numCache/>
            </c:numRef>
          </c:xVal>
          <c:yVal>
            <c:numRef>
              <c:f>'Kürzen und Härte'!$C$3:$D$3</c:f>
              <c:numCache/>
            </c:numRef>
          </c:yVal>
          <c:smooth val="1"/>
        </c:ser>
        <c:ser>
          <c:idx val="5"/>
          <c:order val="2"/>
          <c:tx>
            <c:strRef>
              <c:f>'Kürzen und Härte'!$E$1</c:f>
              <c:strCache>
                <c:ptCount val="1"/>
                <c:pt idx="0">
                  <c:v>Normal, Einbaulage, 20 cm vorgespannt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'Kürzen und Härte'!$E$2:$F$2</c:f>
              <c:numCache/>
            </c:numRef>
          </c:xVal>
          <c:yVal>
            <c:numRef>
              <c:f>'Kürzen und Härte'!$E$3:$F$3</c:f>
              <c:numCache/>
            </c:numRef>
          </c:yVal>
          <c:smooth val="1"/>
        </c:ser>
        <c:ser>
          <c:idx val="6"/>
          <c:order val="3"/>
          <c:tx>
            <c:strRef>
              <c:f>'Kürzen und Härte'!$A$1</c:f>
              <c:strCache>
                <c:ptCount val="1"/>
                <c:pt idx="0">
                  <c:v>Normal, l = 30 cm, entspannt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'Kürzen und Härte'!$A$2:$B$2</c:f>
              <c:numCache/>
            </c:numRef>
          </c:xVal>
          <c:yVal>
            <c:numRef>
              <c:f>'Kürzen und Härte'!$A$3:$B$3</c:f>
              <c:numCache/>
            </c:numRef>
          </c:yVal>
          <c:smooth val="1"/>
        </c:ser>
        <c:axId val="50847739"/>
        <c:axId val="54976468"/>
      </c:scatterChart>
      <c:valAx>
        <c:axId val="5084773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000" b="1" i="1" u="sng" baseline="0">
                    <a:latin typeface="Arial"/>
                    <a:ea typeface="Arial"/>
                    <a:cs typeface="Arial"/>
                  </a:rPr>
                  <a:t>s</a:t>
                </a:r>
                <a:r>
                  <a:rPr lang="en-US" cap="none" sz="1000" b="1" i="0" u="sng" baseline="0">
                    <a:latin typeface="Arial"/>
                    <a:ea typeface="Arial"/>
                    <a:cs typeface="Arial"/>
                  </a:rPr>
                  <a:t> 
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0.017"/>
              <c:y val="0.1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76468"/>
        <c:crosses val="autoZero"/>
        <c:crossBetween val="midCat"/>
        <c:dispUnits/>
        <c:majorUnit val="5"/>
        <c:minorUnit val="1"/>
      </c:valAx>
      <c:valAx>
        <c:axId val="54976468"/>
        <c:scaling>
          <c:orientation val="minMax"/>
          <c:max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sng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08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47739"/>
        <c:crosses val="autoZero"/>
        <c:crossBetween val="midCat"/>
        <c:dispUnits/>
        <c:majorUnit val="50"/>
        <c:minorUnit val="1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53"/>
          <c:y val="0.05125"/>
          <c:w val="0.947"/>
          <c:h val="0.11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8</xdr:row>
      <xdr:rowOff>57150</xdr:rowOff>
    </xdr:from>
    <xdr:to>
      <xdr:col>12</xdr:col>
      <xdr:colOff>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209550" y="1419225"/>
        <a:ext cx="698182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57150</xdr:rowOff>
    </xdr:from>
    <xdr:to>
      <xdr:col>12</xdr:col>
      <xdr:colOff>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219075" y="1095375"/>
        <a:ext cx="87534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9</xdr:col>
      <xdr:colOff>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0" y="781050"/>
        <a:ext cx="58293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140625" style="1" customWidth="1"/>
    <col min="2" max="2" width="22.00390625" style="1" bestFit="1" customWidth="1"/>
    <col min="3" max="3" width="13.8515625" style="1" bestFit="1" customWidth="1"/>
    <col min="4" max="4" width="11.8515625" style="1" bestFit="1" customWidth="1"/>
    <col min="5" max="5" width="7.7109375" style="1" customWidth="1"/>
    <col min="6" max="6" width="6.7109375" style="1" customWidth="1"/>
    <col min="7" max="7" width="8.57421875" style="1" customWidth="1"/>
    <col min="8" max="8" width="5.57421875" style="1" customWidth="1"/>
    <col min="9" max="9" width="7.28125" style="1" customWidth="1"/>
    <col min="10" max="10" width="9.140625" style="1" customWidth="1"/>
    <col min="11" max="11" width="4.57421875" style="1" customWidth="1"/>
    <col min="12" max="12" width="7.421875" style="1" customWidth="1"/>
    <col min="13" max="13" width="2.7109375" style="1" customWidth="1"/>
    <col min="14" max="22" width="5.57421875" style="1" bestFit="1" customWidth="1"/>
    <col min="23" max="23" width="5.57421875" style="1" customWidth="1"/>
    <col min="24" max="24" width="4.28125" style="1" customWidth="1"/>
    <col min="25" max="25" width="11.00390625" style="1" customWidth="1"/>
    <col min="26" max="27" width="4.00390625" style="1" bestFit="1" customWidth="1"/>
    <col min="28" max="16384" width="11.421875" style="1" customWidth="1"/>
  </cols>
  <sheetData>
    <row r="1" ht="13.5" thickBot="1"/>
    <row r="2" spans="2:28" ht="15.75">
      <c r="B2" s="29" t="s">
        <v>17</v>
      </c>
      <c r="C2" s="8" t="s">
        <v>4</v>
      </c>
      <c r="D2" s="8" t="s">
        <v>5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8" t="s">
        <v>15</v>
      </c>
      <c r="L2" s="9" t="s">
        <v>16</v>
      </c>
      <c r="N2" s="28" t="s">
        <v>26</v>
      </c>
      <c r="O2" s="28"/>
      <c r="P2" s="28" t="s">
        <v>27</v>
      </c>
      <c r="Q2" s="28"/>
      <c r="R2" s="28" t="s">
        <v>28</v>
      </c>
      <c r="S2" s="28"/>
      <c r="T2" s="28" t="s">
        <v>29</v>
      </c>
      <c r="U2" s="28"/>
      <c r="V2" s="28" t="s">
        <v>30</v>
      </c>
      <c r="W2" s="28"/>
      <c r="X2" s="28" t="s">
        <v>31</v>
      </c>
      <c r="Y2" s="28"/>
      <c r="Z2" s="28" t="s">
        <v>32</v>
      </c>
      <c r="AA2" s="28"/>
      <c r="AB2" s="28"/>
    </row>
    <row r="3" spans="2:28" ht="13.5" thickBot="1">
      <c r="B3" s="30"/>
      <c r="C3" s="11" t="s">
        <v>8</v>
      </c>
      <c r="D3" s="11" t="s">
        <v>6</v>
      </c>
      <c r="E3" s="11"/>
      <c r="F3" s="11" t="s">
        <v>6</v>
      </c>
      <c r="G3" s="11" t="s">
        <v>6</v>
      </c>
      <c r="H3" s="11" t="s">
        <v>7</v>
      </c>
      <c r="I3" s="11" t="s">
        <v>7</v>
      </c>
      <c r="J3" s="11" t="s">
        <v>7</v>
      </c>
      <c r="K3" s="11" t="s">
        <v>6</v>
      </c>
      <c r="L3" s="12" t="s">
        <v>7</v>
      </c>
      <c r="N3" s="3" t="s">
        <v>24</v>
      </c>
      <c r="O3" s="3" t="s">
        <v>25</v>
      </c>
      <c r="P3" s="3" t="s">
        <v>24</v>
      </c>
      <c r="Q3" s="3" t="s">
        <v>25</v>
      </c>
      <c r="R3" s="3" t="s">
        <v>24</v>
      </c>
      <c r="S3" s="3" t="s">
        <v>25</v>
      </c>
      <c r="T3" s="3" t="s">
        <v>24</v>
      </c>
      <c r="U3" s="3" t="s">
        <v>25</v>
      </c>
      <c r="V3" s="3" t="s">
        <v>24</v>
      </c>
      <c r="W3" s="3" t="s">
        <v>25</v>
      </c>
      <c r="X3" s="3" t="s">
        <v>24</v>
      </c>
      <c r="Y3" s="3" t="s">
        <v>25</v>
      </c>
      <c r="Z3" s="3" t="s">
        <v>24</v>
      </c>
      <c r="AA3" s="3" t="s">
        <v>25</v>
      </c>
      <c r="AB3" s="3"/>
    </row>
    <row r="4" spans="2:28" ht="12.75">
      <c r="B4" s="7" t="s">
        <v>22</v>
      </c>
      <c r="C4" s="13">
        <f>E4^2*(I4-J4)/(F4-G4)</f>
        <v>7.615384615384615</v>
      </c>
      <c r="D4" s="14">
        <f>(J4*F4-I4*G4)/(E4*(I4-J4))</f>
        <v>15.909090909090908</v>
      </c>
      <c r="E4" s="8">
        <v>3</v>
      </c>
      <c r="F4" s="15">
        <v>35</v>
      </c>
      <c r="G4" s="15">
        <v>100</v>
      </c>
      <c r="H4" s="14">
        <f>C4/E4*D4</f>
        <v>40.38461538461538</v>
      </c>
      <c r="I4" s="8">
        <v>70</v>
      </c>
      <c r="J4" s="8">
        <v>125</v>
      </c>
      <c r="K4" s="8">
        <v>300</v>
      </c>
      <c r="L4" s="16">
        <f>C4/E4*(K4/E4+D4)</f>
        <v>294.2307692307692</v>
      </c>
      <c r="N4" s="4">
        <f>H4</f>
        <v>40.38461538461538</v>
      </c>
      <c r="O4" s="3">
        <v>0</v>
      </c>
      <c r="P4" s="4">
        <f>H5</f>
        <v>51.699999999999996</v>
      </c>
      <c r="Q4" s="3">
        <v>0</v>
      </c>
      <c r="R4" s="4">
        <f>H6</f>
        <v>14.000000000000002</v>
      </c>
      <c r="S4" s="3">
        <v>0</v>
      </c>
      <c r="T4" s="4">
        <f>H7</f>
        <v>25.384615384615383</v>
      </c>
      <c r="U4" s="3">
        <v>0</v>
      </c>
      <c r="V4" s="4">
        <f>H8</f>
        <v>50.76923076923077</v>
      </c>
      <c r="W4" s="3">
        <v>0</v>
      </c>
      <c r="X4" s="3">
        <f>I4</f>
        <v>70</v>
      </c>
      <c r="Y4" s="3">
        <v>0</v>
      </c>
      <c r="Z4" s="3">
        <f>J4</f>
        <v>125</v>
      </c>
      <c r="AA4" s="3">
        <v>0</v>
      </c>
      <c r="AB4" s="3"/>
    </row>
    <row r="5" spans="2:28" ht="12.75">
      <c r="B5" s="17" t="s">
        <v>20</v>
      </c>
      <c r="C5" s="18">
        <v>6.6</v>
      </c>
      <c r="D5" s="19">
        <v>23.5</v>
      </c>
      <c r="E5" s="19">
        <v>3</v>
      </c>
      <c r="F5" s="20">
        <f>IF((I5*E5/C5-D5)*E5&lt;0,0,(I5*E5/C5-D5)*E5)</f>
        <v>24.95454545454546</v>
      </c>
      <c r="G5" s="20">
        <f>(J5*E5/C5-D5)*E5</f>
        <v>99.95454545454547</v>
      </c>
      <c r="H5" s="21">
        <f>C5/E5*D5</f>
        <v>51.699999999999996</v>
      </c>
      <c r="I5" s="19">
        <v>70</v>
      </c>
      <c r="J5" s="19">
        <v>125</v>
      </c>
      <c r="K5" s="19">
        <v>300</v>
      </c>
      <c r="L5" s="22">
        <f>C5/E5*(K5/E5+D5)</f>
        <v>271.7</v>
      </c>
      <c r="N5" s="3">
        <f>I4</f>
        <v>70</v>
      </c>
      <c r="O5" s="5">
        <f>F4</f>
        <v>35</v>
      </c>
      <c r="P5" s="3">
        <f>I5</f>
        <v>70</v>
      </c>
      <c r="Q5" s="5">
        <f>F5</f>
        <v>24.95454545454546</v>
      </c>
      <c r="R5" s="4">
        <f>I6</f>
        <v>70</v>
      </c>
      <c r="S5" s="5">
        <f>F6</f>
        <v>50.400000000000006</v>
      </c>
      <c r="T5" s="3">
        <f>I7</f>
        <v>70</v>
      </c>
      <c r="U5" s="5">
        <f>F7</f>
        <v>52.727272727272734</v>
      </c>
      <c r="V5" s="3">
        <f>I8</f>
        <v>70</v>
      </c>
      <c r="W5" s="5">
        <f>F8</f>
        <v>22.727272727272734</v>
      </c>
      <c r="X5" s="3">
        <f>I4</f>
        <v>70</v>
      </c>
      <c r="Y5" s="3">
        <f>K4</f>
        <v>300</v>
      </c>
      <c r="Z5" s="3">
        <f>J4</f>
        <v>125</v>
      </c>
      <c r="AA5" s="3">
        <f>K4</f>
        <v>300</v>
      </c>
      <c r="AB5" s="3"/>
    </row>
    <row r="6" spans="2:28" ht="12.75">
      <c r="B6" s="17" t="s">
        <v>21</v>
      </c>
      <c r="C6" s="18">
        <v>10</v>
      </c>
      <c r="D6" s="19">
        <v>4.2</v>
      </c>
      <c r="E6" s="19">
        <v>3</v>
      </c>
      <c r="F6" s="20">
        <f>IF((I6*E6/C6-D6)*E6&lt;0,0,(I6*E6/C6-D6)*E6)</f>
        <v>50.400000000000006</v>
      </c>
      <c r="G6" s="20">
        <f>(J6*E6/C6-D6)*E6</f>
        <v>99.89999999999999</v>
      </c>
      <c r="H6" s="21">
        <f>C6/E6*D6</f>
        <v>14.000000000000002</v>
      </c>
      <c r="I6" s="19">
        <v>70</v>
      </c>
      <c r="J6" s="19">
        <v>125</v>
      </c>
      <c r="K6" s="19">
        <v>300</v>
      </c>
      <c r="L6" s="22">
        <f>C6/E6*(K6/E6+D6)</f>
        <v>347.33333333333337</v>
      </c>
      <c r="N6" s="4">
        <f>J4</f>
        <v>125</v>
      </c>
      <c r="O6" s="4">
        <f>G4</f>
        <v>100</v>
      </c>
      <c r="P6" s="4">
        <f>J5</f>
        <v>125</v>
      </c>
      <c r="Q6" s="4">
        <f>G5</f>
        <v>99.95454545454547</v>
      </c>
      <c r="R6" s="4">
        <f>J6</f>
        <v>125</v>
      </c>
      <c r="S6" s="4">
        <f>G6</f>
        <v>99.89999999999999</v>
      </c>
      <c r="T6" s="4">
        <f>J7</f>
        <v>125</v>
      </c>
      <c r="U6" s="4">
        <f>G7</f>
        <v>117.72727272727272</v>
      </c>
      <c r="V6" s="4">
        <f>J8</f>
        <v>125</v>
      </c>
      <c r="W6" s="4">
        <f>G8</f>
        <v>87.72727272727272</v>
      </c>
      <c r="X6" s="3"/>
      <c r="Y6" s="3"/>
      <c r="Z6" s="3"/>
      <c r="AA6" s="3"/>
      <c r="AB6" s="3"/>
    </row>
    <row r="7" spans="2:28" ht="12.75">
      <c r="B7" s="17" t="s">
        <v>19</v>
      </c>
      <c r="C7" s="18">
        <f>C4</f>
        <v>7.615384615384615</v>
      </c>
      <c r="D7" s="19">
        <v>10</v>
      </c>
      <c r="E7" s="19">
        <v>3</v>
      </c>
      <c r="F7" s="20">
        <f>IF((I7*E7/C7-D7)*E7&lt;0,0,(I7*E7/C7-D7)*E7)</f>
        <v>52.727272727272734</v>
      </c>
      <c r="G7" s="20">
        <f>(J7*E7/C7-D7)*E7</f>
        <v>117.72727272727272</v>
      </c>
      <c r="H7" s="21">
        <f>C7/E7*D7</f>
        <v>25.384615384615383</v>
      </c>
      <c r="I7" s="19">
        <v>70</v>
      </c>
      <c r="J7" s="19">
        <v>125</v>
      </c>
      <c r="K7" s="19">
        <v>300</v>
      </c>
      <c r="L7" s="22">
        <f>C7/E7*(K7/E7+D7)</f>
        <v>279.2307692307692</v>
      </c>
      <c r="N7" s="4">
        <f>L4</f>
        <v>294.2307692307692</v>
      </c>
      <c r="O7" s="4">
        <f>K4</f>
        <v>300</v>
      </c>
      <c r="P7" s="4">
        <f>L5</f>
        <v>271.7</v>
      </c>
      <c r="Q7" s="4">
        <f>K5</f>
        <v>300</v>
      </c>
      <c r="R7" s="4">
        <f>L6</f>
        <v>347.33333333333337</v>
      </c>
      <c r="S7" s="4">
        <f>K6</f>
        <v>300</v>
      </c>
      <c r="T7" s="4">
        <f>L7</f>
        <v>279.2307692307692</v>
      </c>
      <c r="U7" s="4">
        <f>K7</f>
        <v>300</v>
      </c>
      <c r="V7" s="4">
        <f>L8</f>
        <v>304.6153846153846</v>
      </c>
      <c r="W7" s="4">
        <f>K8</f>
        <v>300</v>
      </c>
      <c r="X7" s="3"/>
      <c r="Y7" s="3"/>
      <c r="Z7" s="3"/>
      <c r="AA7" s="3"/>
      <c r="AB7" s="3"/>
    </row>
    <row r="8" spans="2:28" ht="13.5" thickBot="1">
      <c r="B8" s="10" t="s">
        <v>33</v>
      </c>
      <c r="C8" s="23">
        <f>C4</f>
        <v>7.615384615384615</v>
      </c>
      <c r="D8" s="11">
        <v>20</v>
      </c>
      <c r="E8" s="11">
        <v>3</v>
      </c>
      <c r="F8" s="24">
        <f>IF((I8*E8/C8-D8)*E8&lt;0,0,(I8*E8/C8-D8)*E8)</f>
        <v>22.727272727272734</v>
      </c>
      <c r="G8" s="24">
        <f>(J8*E8/C8-D8)*E8</f>
        <v>87.72727272727272</v>
      </c>
      <c r="H8" s="25">
        <f>C8/E8*D8</f>
        <v>50.76923076923077</v>
      </c>
      <c r="I8" s="11">
        <v>70</v>
      </c>
      <c r="J8" s="11">
        <v>125</v>
      </c>
      <c r="K8" s="11">
        <v>300</v>
      </c>
      <c r="L8" s="26">
        <f>C8/E8*(K8/E8+D8)</f>
        <v>304.6153846153846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3:15" ht="12.75">
      <c r="C9" s="3"/>
      <c r="D9" s="3"/>
      <c r="E9" s="3"/>
      <c r="F9" s="5"/>
      <c r="G9" s="5"/>
      <c r="H9" s="4"/>
      <c r="I9" s="3"/>
      <c r="J9" s="3"/>
      <c r="K9" s="3"/>
      <c r="L9" s="4"/>
      <c r="N9" s="4"/>
      <c r="O9" s="5"/>
    </row>
    <row r="10" spans="14:15" ht="12.75">
      <c r="N10" s="27"/>
      <c r="O10" s="27"/>
    </row>
    <row r="11" spans="14:15" ht="12.75">
      <c r="N11" s="27"/>
      <c r="O11" s="27"/>
    </row>
    <row r="17" spans="3:12" ht="12.75">
      <c r="C17" s="6"/>
      <c r="D17" s="3"/>
      <c r="E17" s="3"/>
      <c r="F17" s="5"/>
      <c r="G17" s="5"/>
      <c r="H17" s="4"/>
      <c r="I17" s="3"/>
      <c r="J17" s="3"/>
      <c r="K17" s="3"/>
      <c r="L17" s="4"/>
    </row>
    <row r="18" spans="3:12" ht="12.75">
      <c r="C18" s="6"/>
      <c r="D18" s="4"/>
      <c r="E18" s="3"/>
      <c r="F18" s="5"/>
      <c r="G18" s="5"/>
      <c r="H18" s="4"/>
      <c r="I18" s="3"/>
      <c r="J18" s="3"/>
      <c r="K18" s="3"/>
      <c r="L18" s="4"/>
    </row>
    <row r="19" spans="3:12" ht="12.75">
      <c r="C19" s="6"/>
      <c r="D19" s="4"/>
      <c r="E19" s="3"/>
      <c r="F19" s="5"/>
      <c r="G19" s="5"/>
      <c r="H19" s="4"/>
      <c r="I19" s="3"/>
      <c r="J19" s="3"/>
      <c r="K19" s="3"/>
      <c r="L19" s="4"/>
    </row>
  </sheetData>
  <mergeCells count="8">
    <mergeCell ref="N2:O2"/>
    <mergeCell ref="P2:Q2"/>
    <mergeCell ref="R2:S2"/>
    <mergeCell ref="B2:B3"/>
    <mergeCell ref="T2:U2"/>
    <mergeCell ref="V2:W2"/>
    <mergeCell ref="X2:Y2"/>
    <mergeCell ref="Z2:AB2"/>
  </mergeCells>
  <printOptions horizontalCentered="1" verticalCentered="1"/>
  <pageMargins left="0.3937007874015748" right="0.3937007874015748" top="0.3937007874015748" bottom="0.35433070866141736" header="0.5118110236220472" footer="0.35433070866141736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17"/>
  <sheetViews>
    <sheetView workbookViewId="0" topLeftCell="A5">
      <selection activeCell="N26" sqref="N26"/>
    </sheetView>
  </sheetViews>
  <sheetFormatPr defaultColWidth="11.421875" defaultRowHeight="12.75"/>
  <cols>
    <col min="1" max="1" width="3.28125" style="1" customWidth="1"/>
    <col min="2" max="2" width="48.57421875" style="1" bestFit="1" customWidth="1"/>
    <col min="3" max="3" width="13.8515625" style="1" bestFit="1" customWidth="1"/>
    <col min="4" max="4" width="11.8515625" style="1" bestFit="1" customWidth="1"/>
    <col min="5" max="5" width="7.7109375" style="1" customWidth="1"/>
    <col min="6" max="6" width="6.7109375" style="1" customWidth="1"/>
    <col min="7" max="7" width="8.57421875" style="1" customWidth="1"/>
    <col min="8" max="8" width="5.57421875" style="1" customWidth="1"/>
    <col min="9" max="9" width="7.28125" style="1" customWidth="1"/>
    <col min="10" max="10" width="9.140625" style="1" customWidth="1"/>
    <col min="11" max="11" width="4.57421875" style="1" customWidth="1"/>
    <col min="12" max="12" width="7.421875" style="1" customWidth="1"/>
    <col min="13" max="13" width="2.7109375" style="1" customWidth="1"/>
    <col min="14" max="19" width="5.57421875" style="1" bestFit="1" customWidth="1"/>
    <col min="20" max="20" width="7.8515625" style="1" customWidth="1"/>
    <col min="21" max="21" width="8.00390625" style="1" customWidth="1"/>
    <col min="22" max="22" width="9.140625" style="1" customWidth="1"/>
    <col min="23" max="23" width="9.00390625" style="1" customWidth="1"/>
    <col min="24" max="16384" width="11.421875" style="1" customWidth="1"/>
  </cols>
  <sheetData>
    <row r="1" ht="13.5" thickBot="1"/>
    <row r="2" spans="2:24" ht="15.75">
      <c r="B2" s="29" t="s">
        <v>17</v>
      </c>
      <c r="C2" s="8" t="s">
        <v>4</v>
      </c>
      <c r="D2" s="8" t="s">
        <v>5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8" t="s">
        <v>15</v>
      </c>
      <c r="L2" s="9" t="s">
        <v>16</v>
      </c>
      <c r="N2" s="28" t="s">
        <v>26</v>
      </c>
      <c r="O2" s="28"/>
      <c r="P2" s="28" t="s">
        <v>27</v>
      </c>
      <c r="Q2" s="28"/>
      <c r="R2" s="28" t="s">
        <v>28</v>
      </c>
      <c r="S2" s="28"/>
      <c r="T2" s="28" t="s">
        <v>31</v>
      </c>
      <c r="U2" s="28"/>
      <c r="V2" s="28" t="s">
        <v>32</v>
      </c>
      <c r="W2" s="28"/>
      <c r="X2" s="3"/>
    </row>
    <row r="3" spans="2:24" ht="13.5" thickBot="1">
      <c r="B3" s="30"/>
      <c r="C3" s="11" t="s">
        <v>8</v>
      </c>
      <c r="D3" s="11" t="s">
        <v>6</v>
      </c>
      <c r="E3" s="11"/>
      <c r="F3" s="11" t="s">
        <v>6</v>
      </c>
      <c r="G3" s="11" t="s">
        <v>6</v>
      </c>
      <c r="H3" s="11" t="s">
        <v>7</v>
      </c>
      <c r="I3" s="11" t="s">
        <v>7</v>
      </c>
      <c r="J3" s="11" t="s">
        <v>7</v>
      </c>
      <c r="K3" s="11" t="s">
        <v>6</v>
      </c>
      <c r="L3" s="12" t="s">
        <v>7</v>
      </c>
      <c r="N3" s="3" t="s">
        <v>24</v>
      </c>
      <c r="O3" s="3" t="s">
        <v>25</v>
      </c>
      <c r="P3" s="3" t="s">
        <v>24</v>
      </c>
      <c r="Q3" s="3" t="s">
        <v>25</v>
      </c>
      <c r="R3" s="3" t="s">
        <v>24</v>
      </c>
      <c r="S3" s="3" t="s">
        <v>25</v>
      </c>
      <c r="T3" s="3" t="s">
        <v>24</v>
      </c>
      <c r="U3" s="3" t="s">
        <v>25</v>
      </c>
      <c r="V3" s="3" t="s">
        <v>24</v>
      </c>
      <c r="W3" s="3" t="s">
        <v>25</v>
      </c>
      <c r="X3" s="3"/>
    </row>
    <row r="4" spans="2:24" ht="12.75">
      <c r="B4" s="7" t="s">
        <v>18</v>
      </c>
      <c r="C4" s="13">
        <f>E4^2*(I4-J4)/(F4-G4)</f>
        <v>15.23076923076923</v>
      </c>
      <c r="D4" s="14">
        <f>(J4*F4-I4*G4)/(E4*(I4-J4))</f>
        <v>2.121212121212121</v>
      </c>
      <c r="E4" s="8">
        <v>3</v>
      </c>
      <c r="F4" s="15">
        <v>35</v>
      </c>
      <c r="G4" s="15">
        <v>100</v>
      </c>
      <c r="H4" s="14">
        <f>C4/E4*D4</f>
        <v>10.769230769230768</v>
      </c>
      <c r="I4" s="8">
        <v>70</v>
      </c>
      <c r="J4" s="8">
        <v>180</v>
      </c>
      <c r="K4" s="8">
        <v>300</v>
      </c>
      <c r="L4" s="16">
        <f>C4/E4*(K4/E4+D4)</f>
        <v>518.4615384615385</v>
      </c>
      <c r="N4" s="4">
        <f>H4</f>
        <v>10.769230769230768</v>
      </c>
      <c r="O4" s="3">
        <v>0</v>
      </c>
      <c r="P4" s="4">
        <f>H5</f>
        <v>95.44615384615385</v>
      </c>
      <c r="Q4" s="3">
        <v>0</v>
      </c>
      <c r="R4" s="4">
        <f>H6</f>
        <v>-3.3333333333333335</v>
      </c>
      <c r="S4" s="3">
        <v>0</v>
      </c>
      <c r="T4" s="3">
        <f>I4</f>
        <v>70</v>
      </c>
      <c r="U4" s="3">
        <v>0</v>
      </c>
      <c r="V4" s="3">
        <f>J4</f>
        <v>180</v>
      </c>
      <c r="W4" s="3">
        <v>0</v>
      </c>
      <c r="X4" s="3"/>
    </row>
    <row r="5" spans="2:24" ht="12.75">
      <c r="B5" s="17" t="s">
        <v>34</v>
      </c>
      <c r="C5" s="18">
        <f>Einpersonenbetrieb!C$4</f>
        <v>7.615384615384615</v>
      </c>
      <c r="D5" s="19">
        <v>37.6</v>
      </c>
      <c r="E5" s="19">
        <v>3</v>
      </c>
      <c r="F5" s="20">
        <f>IF((I5*E5/C5-D5)*E5&lt;0,0,(I5*E5/C5-D5)*E5)</f>
        <v>0</v>
      </c>
      <c r="G5" s="20">
        <f>(J5*E5/C5-D5)*E5</f>
        <v>99.92727272727271</v>
      </c>
      <c r="H5" s="21">
        <f>C5/E5*D5</f>
        <v>95.44615384615385</v>
      </c>
      <c r="I5" s="19">
        <v>70</v>
      </c>
      <c r="J5" s="19">
        <v>180</v>
      </c>
      <c r="K5" s="19">
        <v>300</v>
      </c>
      <c r="L5" s="22">
        <f>C5/E5*(K5/E5+D5)</f>
        <v>349.29230769230765</v>
      </c>
      <c r="N5" s="3">
        <f>I4</f>
        <v>70</v>
      </c>
      <c r="O5" s="5">
        <f>F4</f>
        <v>35</v>
      </c>
      <c r="P5" s="4">
        <f>J5</f>
        <v>180</v>
      </c>
      <c r="Q5" s="4">
        <f>G5</f>
        <v>99.92727272727271</v>
      </c>
      <c r="R5" s="4">
        <f>I6</f>
        <v>70</v>
      </c>
      <c r="S5" s="5">
        <f>F6</f>
        <v>40</v>
      </c>
      <c r="T5" s="3">
        <f>I4</f>
        <v>70</v>
      </c>
      <c r="U5" s="3">
        <f>K4</f>
        <v>300</v>
      </c>
      <c r="V5" s="3">
        <f>J4</f>
        <v>180</v>
      </c>
      <c r="W5" s="3">
        <f>K4</f>
        <v>300</v>
      </c>
      <c r="X5" s="3"/>
    </row>
    <row r="6" spans="2:24" ht="13.5" thickBot="1">
      <c r="B6" s="10" t="s">
        <v>23</v>
      </c>
      <c r="C6" s="23">
        <f>E6^2*(I6-J6)/(F6-G6)</f>
        <v>16.5</v>
      </c>
      <c r="D6" s="25">
        <f>(J6*F6-I6*G6)/(E6*(I6-J6))</f>
        <v>-0.6060606060606061</v>
      </c>
      <c r="E6" s="11">
        <v>3</v>
      </c>
      <c r="F6" s="24">
        <v>40</v>
      </c>
      <c r="G6" s="24">
        <v>100</v>
      </c>
      <c r="H6" s="25">
        <f>C6/E6*D6</f>
        <v>-3.3333333333333335</v>
      </c>
      <c r="I6" s="11">
        <v>70</v>
      </c>
      <c r="J6" s="11">
        <v>180</v>
      </c>
      <c r="K6" s="11">
        <v>300</v>
      </c>
      <c r="L6" s="26">
        <f>C6/E6*(K6/E6+D6)</f>
        <v>546.6666666666666</v>
      </c>
      <c r="N6" s="4">
        <f>J4</f>
        <v>180</v>
      </c>
      <c r="O6" s="4">
        <f>G4</f>
        <v>100</v>
      </c>
      <c r="P6" s="4">
        <f>L5</f>
        <v>349.29230769230765</v>
      </c>
      <c r="Q6" s="4">
        <f>K5</f>
        <v>300</v>
      </c>
      <c r="R6" s="4">
        <f>J6</f>
        <v>180</v>
      </c>
      <c r="S6" s="4">
        <f>G6</f>
        <v>100</v>
      </c>
      <c r="T6" s="3"/>
      <c r="U6" s="3"/>
      <c r="V6" s="3"/>
      <c r="W6" s="3"/>
      <c r="X6" s="3"/>
    </row>
    <row r="7" spans="3:19" ht="12.75">
      <c r="C7" s="3"/>
      <c r="D7" s="3"/>
      <c r="E7" s="3"/>
      <c r="F7" s="5"/>
      <c r="G7" s="5"/>
      <c r="H7" s="4"/>
      <c r="I7" s="3"/>
      <c r="J7" s="3"/>
      <c r="K7" s="3"/>
      <c r="L7" s="4"/>
      <c r="N7" s="4">
        <f>L4</f>
        <v>518.4615384615385</v>
      </c>
      <c r="O7" s="4">
        <f>K4</f>
        <v>300</v>
      </c>
      <c r="R7" s="4">
        <f>L6</f>
        <v>546.6666666666666</v>
      </c>
      <c r="S7" s="4">
        <f>K6</f>
        <v>300</v>
      </c>
    </row>
    <row r="9" spans="14:15" ht="12.75">
      <c r="N9" s="27"/>
      <c r="O9" s="27"/>
    </row>
    <row r="15" spans="3:12" ht="12.75">
      <c r="C15" s="6"/>
      <c r="D15" s="3"/>
      <c r="E15" s="3"/>
      <c r="F15" s="5"/>
      <c r="G15" s="5"/>
      <c r="H15" s="4"/>
      <c r="I15" s="3"/>
      <c r="J15" s="3"/>
      <c r="K15" s="3"/>
      <c r="L15" s="4"/>
    </row>
    <row r="16" spans="3:12" ht="12.75">
      <c r="C16" s="6"/>
      <c r="D16" s="4"/>
      <c r="E16" s="3"/>
      <c r="F16" s="5"/>
      <c r="G16" s="5"/>
      <c r="H16" s="4"/>
      <c r="I16" s="3"/>
      <c r="J16" s="3"/>
      <c r="K16" s="3"/>
      <c r="L16" s="4"/>
    </row>
    <row r="17" spans="3:12" ht="12.75">
      <c r="C17" s="6"/>
      <c r="D17" s="4"/>
      <c r="E17" s="3"/>
      <c r="F17" s="5"/>
      <c r="G17" s="5"/>
      <c r="H17" s="4"/>
      <c r="I17" s="3"/>
      <c r="J17" s="3"/>
      <c r="K17" s="3"/>
      <c r="L17" s="4"/>
    </row>
  </sheetData>
  <mergeCells count="6">
    <mergeCell ref="T2:U2"/>
    <mergeCell ref="V2:W2"/>
    <mergeCell ref="N2:O2"/>
    <mergeCell ref="P2:Q2"/>
    <mergeCell ref="R2:S2"/>
    <mergeCell ref="B2:B3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L25" sqref="L25"/>
    </sheetView>
  </sheetViews>
  <sheetFormatPr defaultColWidth="11.421875" defaultRowHeight="12.75"/>
  <cols>
    <col min="1" max="9" width="9.7109375" style="1" customWidth="1"/>
    <col min="10" max="16384" width="11.421875" style="1" customWidth="1"/>
  </cols>
  <sheetData>
    <row r="1" spans="1:9" ht="33" customHeight="1">
      <c r="A1" s="31" t="s">
        <v>0</v>
      </c>
      <c r="B1" s="31"/>
      <c r="C1" s="31" t="s">
        <v>1</v>
      </c>
      <c r="D1" s="31"/>
      <c r="E1" s="31" t="s">
        <v>2</v>
      </c>
      <c r="F1" s="31"/>
      <c r="G1" s="31" t="s">
        <v>3</v>
      </c>
      <c r="H1" s="31"/>
      <c r="I1" s="2"/>
    </row>
    <row r="2" spans="1:8" ht="12.75">
      <c r="A2" s="1">
        <v>0</v>
      </c>
      <c r="B2" s="1">
        <v>30</v>
      </c>
      <c r="C2" s="1">
        <v>0</v>
      </c>
      <c r="D2" s="1">
        <v>15</v>
      </c>
      <c r="E2" s="1">
        <v>0</v>
      </c>
      <c r="F2" s="1">
        <v>10</v>
      </c>
      <c r="G2" s="1">
        <v>0</v>
      </c>
      <c r="H2" s="1">
        <v>10</v>
      </c>
    </row>
    <row r="3" spans="1:8" ht="12.75">
      <c r="A3" s="1">
        <v>0</v>
      </c>
      <c r="B3" s="1">
        <v>150</v>
      </c>
      <c r="C3" s="1">
        <v>0</v>
      </c>
      <c r="D3" s="1">
        <v>150</v>
      </c>
      <c r="E3" s="1">
        <v>100</v>
      </c>
      <c r="F3" s="1">
        <v>150</v>
      </c>
      <c r="G3" s="1">
        <v>50</v>
      </c>
      <c r="H3" s="1">
        <v>150</v>
      </c>
    </row>
  </sheetData>
  <mergeCells count="4">
    <mergeCell ref="A1:B1"/>
    <mergeCell ref="C1:D1"/>
    <mergeCell ref="E1:F1"/>
    <mergeCell ref="G1:H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Mintel</dc:creator>
  <cp:keywords/>
  <dc:description/>
  <cp:lastModifiedBy>Christian Mintel</cp:lastModifiedBy>
  <cp:lastPrinted>2011-03-22T01:58:01Z</cp:lastPrinted>
  <dcterms:created xsi:type="dcterms:W3CDTF">2005-11-19T20:18:54Z</dcterms:created>
  <dcterms:modified xsi:type="dcterms:W3CDTF">2011-03-22T21:14:43Z</dcterms:modified>
  <cp:category/>
  <cp:version/>
  <cp:contentType/>
  <cp:contentStatus/>
</cp:coreProperties>
</file>